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ОБЩИЕ\Общая Ермакова К.С\БЮДЖЕТ\доходы 2024\Ермакова доходы\"/>
    </mc:Choice>
  </mc:AlternateContent>
  <bookViews>
    <workbookView xWindow="-120" yWindow="-120" windowWidth="29040" windowHeight="15840"/>
  </bookViews>
  <sheets>
    <sheet name="План доходов_4" sheetId="2" r:id="rId1"/>
  </sheets>
  <definedNames>
    <definedName name="_xlnm.Print_Titles" localSheetId="0">'План доходов_4'!$12:$13</definedName>
    <definedName name="_xlnm.Print_Area" localSheetId="0">'План доходов_4'!$A$1:$AI$148</definedName>
  </definedNames>
  <calcPr calcId="152511"/>
</workbook>
</file>

<file path=xl/calcChain.xml><?xml version="1.0" encoding="utf-8"?>
<calcChain xmlns="http://schemas.openxmlformats.org/spreadsheetml/2006/main">
  <c r="AI31" i="2" l="1"/>
  <c r="AG25" i="2"/>
  <c r="AH25" i="2"/>
  <c r="AI25" i="2"/>
  <c r="AF121" i="2"/>
  <c r="AH104" i="2"/>
  <c r="AI104" i="2"/>
  <c r="AG104" i="2"/>
  <c r="AF102" i="2"/>
  <c r="AF60" i="2"/>
  <c r="AF38" i="2"/>
  <c r="AF35" i="2"/>
  <c r="AF16" i="2"/>
  <c r="AH68" i="2" l="1"/>
  <c r="AI68" i="2"/>
  <c r="AG68" i="2"/>
  <c r="AH133" i="2"/>
  <c r="AI133" i="2"/>
  <c r="AG124" i="2"/>
  <c r="AE138" i="2" l="1"/>
  <c r="AE133" i="2"/>
  <c r="AE113" i="2"/>
  <c r="AE35" i="2"/>
  <c r="AE16" i="2"/>
  <c r="AD16" i="2"/>
  <c r="AE15" i="2"/>
  <c r="AD121" i="2"/>
  <c r="AD109" i="2"/>
  <c r="AC124" i="2"/>
  <c r="AC138" i="2"/>
  <c r="AC109" i="2"/>
  <c r="AC51" i="2"/>
  <c r="AC38" i="2"/>
  <c r="AF140" i="2" l="1"/>
  <c r="AF138" i="2"/>
  <c r="AF133" i="2"/>
  <c r="AF124" i="2"/>
  <c r="AF83" i="2"/>
  <c r="AG138" i="2"/>
  <c r="AG66" i="2"/>
  <c r="AH66" i="2"/>
  <c r="AI66" i="2"/>
  <c r="AH57" i="2"/>
  <c r="AE116" i="2"/>
  <c r="AE89" i="2"/>
  <c r="AE48" i="2"/>
  <c r="AD57" i="2"/>
  <c r="AC57" i="2"/>
  <c r="AH138" i="2"/>
  <c r="AI138" i="2"/>
  <c r="AI109" i="2"/>
  <c r="AF46" i="2" l="1"/>
  <c r="AE121" i="2" l="1"/>
  <c r="AE140" i="2"/>
  <c r="AE97" i="2"/>
  <c r="AE78" i="2"/>
  <c r="AE68" i="2"/>
  <c r="AD78" i="2" l="1"/>
  <c r="AD74" i="2"/>
  <c r="AD68" i="2"/>
  <c r="AC66" i="2"/>
  <c r="AG133" i="2" l="1"/>
  <c r="AH43" i="2" l="1"/>
  <c r="AI43" i="2"/>
  <c r="AG43" i="2"/>
  <c r="AH35" i="2"/>
  <c r="AF89" i="2" l="1"/>
  <c r="AF57" i="2" l="1"/>
  <c r="AF48" i="2"/>
  <c r="AD113" i="2" l="1"/>
  <c r="AD104" i="2"/>
  <c r="AD102" i="2" s="1"/>
  <c r="AE104" i="2"/>
  <c r="AD89" i="2"/>
  <c r="AE74" i="2"/>
  <c r="AE62" i="2"/>
  <c r="AE43" i="2"/>
  <c r="AD43" i="2"/>
  <c r="AD40" i="2"/>
  <c r="AE38" i="2"/>
  <c r="AD38" i="2"/>
  <c r="AC133" i="2"/>
  <c r="AC43" i="2"/>
  <c r="AI48" i="2"/>
  <c r="AH48" i="2"/>
  <c r="AF74" i="2"/>
  <c r="AF73" i="2" s="1"/>
  <c r="AF40" i="2"/>
  <c r="AF25" i="2"/>
  <c r="AF24" i="2" s="1"/>
  <c r="AC116" i="2" l="1"/>
  <c r="AD116" i="2"/>
  <c r="AD112" i="2" s="1"/>
  <c r="AE112" i="2"/>
  <c r="AC25" i="2"/>
  <c r="AC24" i="2" s="1"/>
  <c r="AD124" i="2"/>
  <c r="AE73" i="2"/>
  <c r="AE57" i="2"/>
  <c r="AC50" i="2"/>
  <c r="AD51" i="2"/>
  <c r="AD50" i="2" s="1"/>
  <c r="AE51" i="2"/>
  <c r="AE50" i="2" s="1"/>
  <c r="AC48" i="2"/>
  <c r="AD48" i="2"/>
  <c r="AC46" i="2"/>
  <c r="AD46" i="2"/>
  <c r="AE46" i="2"/>
  <c r="AC45" i="2"/>
  <c r="AC42" i="2" s="1"/>
  <c r="AD45" i="2"/>
  <c r="AD42" i="2" s="1"/>
  <c r="AE45" i="2"/>
  <c r="AE42" i="2" s="1"/>
  <c r="AC40" i="2"/>
  <c r="AE40" i="2"/>
  <c r="AC31" i="2"/>
  <c r="AD31" i="2"/>
  <c r="AC35" i="2"/>
  <c r="AE31" i="2"/>
  <c r="AD25" i="2"/>
  <c r="AD24" i="2" s="1"/>
  <c r="AE25" i="2"/>
  <c r="AE24" i="2" s="1"/>
  <c r="AC16" i="2"/>
  <c r="AC15" i="2" s="1"/>
  <c r="AD15" i="2"/>
  <c r="AH140" i="2"/>
  <c r="AI140" i="2"/>
  <c r="AG140" i="2"/>
  <c r="AE124" i="2"/>
  <c r="AH124" i="2"/>
  <c r="AI124" i="2"/>
  <c r="AG121" i="2"/>
  <c r="AH121" i="2"/>
  <c r="AI121" i="2"/>
  <c r="AG57" i="2"/>
  <c r="AI57" i="2"/>
  <c r="AF113" i="2"/>
  <c r="AF112" i="2" s="1"/>
  <c r="AG113" i="2"/>
  <c r="AG112" i="2" s="1"/>
  <c r="AH113" i="2"/>
  <c r="AH112" i="2" s="1"/>
  <c r="AI113" i="2"/>
  <c r="AI112" i="2" s="1"/>
  <c r="AC113" i="2"/>
  <c r="AE109" i="2"/>
  <c r="AE102" i="2" s="1"/>
  <c r="AF109" i="2"/>
  <c r="AG109" i="2"/>
  <c r="AH109" i="2"/>
  <c r="AF104" i="2"/>
  <c r="AI102" i="2"/>
  <c r="AC104" i="2"/>
  <c r="AC102" i="2" s="1"/>
  <c r="AE100" i="2"/>
  <c r="AE99" i="2" s="1"/>
  <c r="AF100" i="2"/>
  <c r="AF99" i="2" s="1"/>
  <c r="AG100" i="2"/>
  <c r="AG99" i="2" s="1"/>
  <c r="AG97" i="2" s="1"/>
  <c r="AG96" i="2" s="1"/>
  <c r="AH100" i="2"/>
  <c r="AH99" i="2" s="1"/>
  <c r="AH97" i="2" s="1"/>
  <c r="AI100" i="2"/>
  <c r="AI99" i="2" s="1"/>
  <c r="AI97" i="2" s="1"/>
  <c r="AI96" i="2" s="1"/>
  <c r="AE96" i="2"/>
  <c r="AF97" i="2"/>
  <c r="AF96" i="2" s="1"/>
  <c r="AH96" i="2"/>
  <c r="AI94" i="2"/>
  <c r="AI93" i="2" s="1"/>
  <c r="AE94" i="2"/>
  <c r="AE93" i="2" s="1"/>
  <c r="AF94" i="2"/>
  <c r="AF93" i="2" s="1"/>
  <c r="AG94" i="2"/>
  <c r="AG93" i="2" s="1"/>
  <c r="AH94" i="2"/>
  <c r="AH93" i="2" s="1"/>
  <c r="AG89" i="2"/>
  <c r="AH89" i="2"/>
  <c r="AI89" i="2"/>
  <c r="AD87" i="2"/>
  <c r="AE87" i="2"/>
  <c r="AF87" i="2"/>
  <c r="AG87" i="2"/>
  <c r="AH87" i="2"/>
  <c r="AI87" i="2"/>
  <c r="AC87" i="2"/>
  <c r="AD83" i="2"/>
  <c r="AE83" i="2"/>
  <c r="AE82" i="2" s="1"/>
  <c r="AF82" i="2"/>
  <c r="AG83" i="2"/>
  <c r="AG82" i="2" s="1"/>
  <c r="AH83" i="2"/>
  <c r="AH82" i="2" s="1"/>
  <c r="AI83" i="2"/>
  <c r="AI82" i="2" s="1"/>
  <c r="AC83" i="2"/>
  <c r="AE80" i="2"/>
  <c r="AF80" i="2"/>
  <c r="AG80" i="2"/>
  <c r="AH80" i="2"/>
  <c r="AI80" i="2"/>
  <c r="AF78" i="2"/>
  <c r="AG78" i="2"/>
  <c r="AH78" i="2"/>
  <c r="AI78" i="2"/>
  <c r="AG74" i="2"/>
  <c r="AG73" i="2" s="1"/>
  <c r="AH74" i="2"/>
  <c r="AH73" i="2" s="1"/>
  <c r="AI74" i="2"/>
  <c r="AI73" i="2" s="1"/>
  <c r="AE70" i="2"/>
  <c r="AF70" i="2"/>
  <c r="AG70" i="2"/>
  <c r="AH70" i="2"/>
  <c r="AI70" i="2"/>
  <c r="AF68" i="2"/>
  <c r="AE66" i="2"/>
  <c r="AF66" i="2"/>
  <c r="AJ65" i="2"/>
  <c r="AE61" i="2"/>
  <c r="AE60" i="2" s="1"/>
  <c r="AF61" i="2"/>
  <c r="AG61" i="2"/>
  <c r="AG60" i="2" s="1"/>
  <c r="AH61" i="2"/>
  <c r="AH60" i="2" s="1"/>
  <c r="AI61" i="2"/>
  <c r="AI60" i="2" s="1"/>
  <c r="AJ60" i="2"/>
  <c r="AK60" i="2"/>
  <c r="AE55" i="2"/>
  <c r="AF55" i="2"/>
  <c r="AG55" i="2"/>
  <c r="AH55" i="2"/>
  <c r="AI55" i="2"/>
  <c r="AJ54" i="2"/>
  <c r="AF51" i="2"/>
  <c r="AF50" i="2" s="1"/>
  <c r="AG51" i="2"/>
  <c r="AG50" i="2" s="1"/>
  <c r="AH51" i="2"/>
  <c r="AH50" i="2" s="1"/>
  <c r="AI51" i="2"/>
  <c r="AI50" i="2" s="1"/>
  <c r="AG48" i="2"/>
  <c r="AG46" i="2"/>
  <c r="AH46" i="2"/>
  <c r="AH45" i="2" s="1"/>
  <c r="AI46" i="2"/>
  <c r="AF43" i="2"/>
  <c r="AG40" i="2"/>
  <c r="AH40" i="2"/>
  <c r="AI40" i="2"/>
  <c r="AG38" i="2"/>
  <c r="AH38" i="2"/>
  <c r="AI38" i="2"/>
  <c r="AI35" i="2"/>
  <c r="AF31" i="2"/>
  <c r="AG31" i="2"/>
  <c r="AH31" i="2"/>
  <c r="AG24" i="2"/>
  <c r="AH24" i="2"/>
  <c r="AI24" i="2"/>
  <c r="AF15" i="2"/>
  <c r="AG16" i="2"/>
  <c r="AG15" i="2" s="1"/>
  <c r="AH16" i="2"/>
  <c r="AH15" i="2" s="1"/>
  <c r="AI16" i="2"/>
  <c r="AI15" i="2" s="1"/>
  <c r="AD138" i="2"/>
  <c r="AD133" i="2"/>
  <c r="AD100" i="2"/>
  <c r="AD99" i="2" s="1"/>
  <c r="AD97" i="2"/>
  <c r="AD96" i="2" s="1"/>
  <c r="AD94" i="2"/>
  <c r="AD93" i="2" s="1"/>
  <c r="AD80" i="2"/>
  <c r="AD77" i="2" s="1"/>
  <c r="AD76" i="2" s="1"/>
  <c r="AD73" i="2"/>
  <c r="AD70" i="2"/>
  <c r="AD66" i="2"/>
  <c r="AD62" i="2"/>
  <c r="AD61" i="2" s="1"/>
  <c r="AD60" i="2" s="1"/>
  <c r="AD55" i="2"/>
  <c r="AH102" i="2" l="1"/>
  <c r="AG102" i="2"/>
  <c r="AI77" i="2"/>
  <c r="AI76" i="2" s="1"/>
  <c r="AH77" i="2"/>
  <c r="AH76" i="2" s="1"/>
  <c r="AI65" i="2"/>
  <c r="AI64" i="2" s="1"/>
  <c r="AH65" i="2"/>
  <c r="AH64" i="2" s="1"/>
  <c r="AG65" i="2"/>
  <c r="AG64" i="2" s="1"/>
  <c r="AD65" i="2"/>
  <c r="AD64" i="2" s="1"/>
  <c r="AF65" i="2"/>
  <c r="AF64" i="2" s="1"/>
  <c r="AE65" i="2"/>
  <c r="AE64" i="2" s="1"/>
  <c r="AE30" i="2"/>
  <c r="AD30" i="2"/>
  <c r="AC30" i="2"/>
  <c r="AF77" i="2"/>
  <c r="AF76" i="2" s="1"/>
  <c r="AI45" i="2"/>
  <c r="AI42" i="2" s="1"/>
  <c r="AH120" i="2"/>
  <c r="AH119" i="2" s="1"/>
  <c r="AI54" i="2"/>
  <c r="AG120" i="2"/>
  <c r="AG119" i="2" s="1"/>
  <c r="AF120" i="2"/>
  <c r="AF119" i="2" s="1"/>
  <c r="AI120" i="2"/>
  <c r="AI119" i="2" s="1"/>
  <c r="AE120" i="2"/>
  <c r="AE119" i="2" s="1"/>
  <c r="AE54" i="2"/>
  <c r="AI86" i="2"/>
  <c r="AI85" i="2" s="1"/>
  <c r="AG86" i="2"/>
  <c r="AG85" i="2" s="1"/>
  <c r="AF86" i="2"/>
  <c r="AF85" i="2" s="1"/>
  <c r="AF30" i="2"/>
  <c r="AG30" i="2"/>
  <c r="AI30" i="2"/>
  <c r="AH54" i="2"/>
  <c r="AH86" i="2"/>
  <c r="AH85" i="2" s="1"/>
  <c r="AH42" i="2"/>
  <c r="AG77" i="2"/>
  <c r="AG76" i="2" s="1"/>
  <c r="AH30" i="2"/>
  <c r="AG54" i="2"/>
  <c r="AD120" i="2"/>
  <c r="AD119" i="2" s="1"/>
  <c r="AD86" i="2"/>
  <c r="AD85" i="2" s="1"/>
  <c r="AE92" i="2"/>
  <c r="AG92" i="2"/>
  <c r="AF92" i="2"/>
  <c r="AH92" i="2"/>
  <c r="AI92" i="2"/>
  <c r="AE86" i="2"/>
  <c r="AE85" i="2" s="1"/>
  <c r="AE77" i="2"/>
  <c r="AE76" i="2" s="1"/>
  <c r="AF54" i="2"/>
  <c r="AF45" i="2"/>
  <c r="AF42" i="2" s="1"/>
  <c r="AG45" i="2"/>
  <c r="AG42" i="2" s="1"/>
  <c r="AD54" i="2"/>
  <c r="AD92" i="2"/>
  <c r="AH14" i="2" l="1"/>
  <c r="AF14" i="2"/>
  <c r="AF144" i="2" s="1"/>
  <c r="AL14" i="2"/>
  <c r="AM14" i="2"/>
  <c r="AN14" i="2"/>
  <c r="AM15" i="2"/>
  <c r="AN15" i="2"/>
  <c r="AL15" i="2"/>
  <c r="AD14" i="2"/>
  <c r="AD144" i="2" s="1"/>
  <c r="AC140" i="2"/>
  <c r="AC121" i="2"/>
  <c r="AC120" i="2" s="1"/>
  <c r="AC112" i="2"/>
  <c r="AC100" i="2"/>
  <c r="AC99" i="2" s="1"/>
  <c r="AC97" i="2"/>
  <c r="AC96" i="2" s="1"/>
  <c r="AC94" i="2"/>
  <c r="AC93" i="2" s="1"/>
  <c r="AC89" i="2"/>
  <c r="AC82" i="2"/>
  <c r="AC80" i="2"/>
  <c r="AC78" i="2"/>
  <c r="AC74" i="2"/>
  <c r="AC73" i="2" s="1"/>
  <c r="AC70" i="2"/>
  <c r="AC68" i="2"/>
  <c r="AC55" i="2"/>
  <c r="AC65" i="2" l="1"/>
  <c r="AC64" i="2" s="1"/>
  <c r="AC77" i="2"/>
  <c r="AC76" i="2" s="1"/>
  <c r="AC86" i="2"/>
  <c r="AC85" i="2" s="1"/>
  <c r="AC119" i="2"/>
  <c r="AC92" i="2"/>
  <c r="AC54" i="2"/>
  <c r="AC14" i="2" l="1"/>
  <c r="AC144" i="2" s="1"/>
  <c r="AE14" i="2"/>
  <c r="AE144" i="2" s="1"/>
  <c r="AH144" i="2"/>
  <c r="AI14" i="2"/>
  <c r="AI144" i="2" s="1"/>
  <c r="AG14" i="2"/>
  <c r="AG144" i="2" s="1"/>
</calcChain>
</file>

<file path=xl/sharedStrings.xml><?xml version="1.0" encoding="utf-8"?>
<sst xmlns="http://schemas.openxmlformats.org/spreadsheetml/2006/main" count="1065" uniqueCount="390">
  <si>
    <t>Итого:</t>
  </si>
  <si>
    <t/>
  </si>
  <si>
    <t>00000000000000000000</t>
  </si>
  <si>
    <t>151</t>
  </si>
  <si>
    <t>0000</t>
  </si>
  <si>
    <t>04</t>
  </si>
  <si>
    <t>21960010</t>
  </si>
  <si>
    <t>092</t>
  </si>
  <si>
    <t>#Требуется уточнение</t>
  </si>
  <si>
    <t>09221960010040000151</t>
  </si>
  <si>
    <t>09221925064040000151</t>
  </si>
  <si>
    <t>09221900000000000000</t>
  </si>
  <si>
    <t>00</t>
  </si>
  <si>
    <t>000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</si>
  <si>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</si>
  <si>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</si>
  <si>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</si>
  <si>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180</t>
  </si>
  <si>
    <t>09220235118040000151</t>
  </si>
  <si>
    <t>20235118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</si>
  <si>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</si>
  <si>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09220230024040000151</t>
  </si>
  <si>
    <t>20230024</t>
  </si>
  <si>
    <t>Субвенции бюджетам городских округов на выполнение передаваемых полномочий субъектов Российской Федерации</t>
  </si>
  <si>
    <t>09220229999040000151</t>
  </si>
  <si>
    <t>20229999</t>
  </si>
  <si>
    <t>09220200000000000000</t>
  </si>
  <si>
    <t>09220225555040000151</t>
  </si>
  <si>
    <t>20225555</t>
  </si>
  <si>
    <t>09220220216040000151</t>
  </si>
  <si>
    <t>20220216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</si>
  <si>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</si>
  <si>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00020209100000000151</t>
  </si>
  <si>
    <t>20200000</t>
  </si>
  <si>
    <t>БЕЗВОЗМЕЗДНЫЕ ПОСТУПЛЕНИЯ ОТ ДРУГИХ БЮДЖЕТОВ БЮДЖЕТНОЙ СИСТЕМЫ РОССИЙСКОЙ ФЕДЕРАЦИИ</t>
  </si>
  <si>
    <t>00020200000000000000</t>
  </si>
  <si>
    <t>09220000000000000000</t>
  </si>
  <si>
    <t>20000000</t>
  </si>
  <si>
    <t>БЕЗВОЗМЕЗДНЫЕ ПОСТУПЛЕНИЯ</t>
  </si>
  <si>
    <t>00020000000000000000</t>
  </si>
  <si>
    <t>09211705040040000180</t>
  </si>
  <si>
    <t>11705040</t>
  </si>
  <si>
    <t>Прочие неналоговые доходы бюджетов городских округов</t>
  </si>
  <si>
    <t>11705000</t>
  </si>
  <si>
    <t>Прочие неналоговые доходы</t>
  </si>
  <si>
    <t>00011705000000000180</t>
  </si>
  <si>
    <t>166</t>
  </si>
  <si>
    <t>11700000</t>
  </si>
  <si>
    <t>ПРОЧИЕ НЕНАЛОГОВЫЕ ДОХОДЫ</t>
  </si>
  <si>
    <t>00011700000000000000</t>
  </si>
  <si>
    <t>140</t>
  </si>
  <si>
    <t>6000</t>
  </si>
  <si>
    <t>02</t>
  </si>
  <si>
    <t>01</t>
  </si>
  <si>
    <t>18211603010016000140</t>
  </si>
  <si>
    <t>00011603000000000140</t>
  </si>
  <si>
    <t>11600000</t>
  </si>
  <si>
    <t>ШТРАФЫ, САНКЦИИ, ВОЗМЕЩЕНИЕ УЩЕРБА</t>
  </si>
  <si>
    <t>00011600000000000000</t>
  </si>
  <si>
    <t>16611406312040000430</t>
  </si>
  <si>
    <t>430</t>
  </si>
  <si>
    <t>11406312</t>
  </si>
  <si>
    <t>11406310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</si>
  <si>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</si>
  <si>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</si>
  <si>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11406300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</si>
  <si>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</si>
  <si>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</si>
  <si>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16611406012040000430</t>
  </si>
  <si>
    <t>11406012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</si>
  <si>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</si>
  <si>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</si>
  <si>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</si>
  <si>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</si>
  <si>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11406000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</si>
  <si>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</si>
  <si>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</si>
  <si>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16611402043040000410</t>
  </si>
  <si>
    <t>410</t>
  </si>
  <si>
    <t>11402043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</si>
  <si>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</si>
  <si>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11402040</t>
  </si>
  <si>
    <t>Доходы от реализации имущества, находящегося в собственности внутригородских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</si>
  <si>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00011402040120000410</t>
  </si>
  <si>
    <t>11402000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</si>
  <si>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</si>
  <si>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</si>
  <si>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16611400000000000000</t>
  </si>
  <si>
    <t>11400000</t>
  </si>
  <si>
    <t>ДОХОДЫ ОТ ПРОДАЖИ МАТЕРИАЛЬНЫХ И НЕМАТЕРИАЛЬНЫХ АКТИВОВ</t>
  </si>
  <si>
    <t>00011400000000000000</t>
  </si>
  <si>
    <t>09211302994040000130</t>
  </si>
  <si>
    <t>130</t>
  </si>
  <si>
    <t>11302994</t>
  </si>
  <si>
    <t>Прочие доходы от компенсации затрат бюджетов городских округов</t>
  </si>
  <si>
    <t>11302990</t>
  </si>
  <si>
    <t>Прочие доходы от компенсации затрат государства</t>
  </si>
  <si>
    <t>00011302990000000130</t>
  </si>
  <si>
    <t>11302000</t>
  </si>
  <si>
    <t>Доходы от компенсации затрат государства</t>
  </si>
  <si>
    <t>00011302000000000130</t>
  </si>
  <si>
    <t>11300000</t>
  </si>
  <si>
    <t>ДОХОДЫ ОТ ОКАЗАНИЯ ПЛАТНЫХ УСЛУГ (РАБОТ) И КОМПЕНСАЦИИ ЗАТРАТ ГОСУДАРСТВА</t>
  </si>
  <si>
    <t>00011300000000000000</t>
  </si>
  <si>
    <t>04811201040016000120</t>
  </si>
  <si>
    <t>120</t>
  </si>
  <si>
    <t>11201040</t>
  </si>
  <si>
    <t>048</t>
  </si>
  <si>
    <t>Плата за размещение отходов производства и потребления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</si>
  <si>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</si>
  <si>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00011201040010000120</t>
  </si>
  <si>
    <t>04811201020016000120</t>
  </si>
  <si>
    <t>11201020</t>
  </si>
  <si>
    <t>Плата за выбросы загрязняющих веществ в атмосферный воздух передвижными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</si>
  <si>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передвижными объектами</t>
  </si>
  <si>
    <t>00011201020010000120</t>
  </si>
  <si>
    <t>04811201010016000120</t>
  </si>
  <si>
    <t>11201010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</si>
  <si>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</si>
  <si>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стационарными объектами</t>
  </si>
  <si>
    <t>00011201010010000120</t>
  </si>
  <si>
    <t>04811201000000000000</t>
  </si>
  <si>
    <t>11201000</t>
  </si>
  <si>
    <t>Плата за негативное воздействие на окружающую среду</t>
  </si>
  <si>
    <t>00011201000010000120</t>
  </si>
  <si>
    <t>11200000</t>
  </si>
  <si>
    <t>ПЛАТЕЖИ ПРИ ПОЛЬЗОВАНИИ ПРИРОДНЫМИ РЕСУРСАМИ</t>
  </si>
  <si>
    <t>00011200000000000000</t>
  </si>
  <si>
    <t>16611109044040000120</t>
  </si>
  <si>
    <t>11109044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</si>
  <si>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</si>
  <si>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</si>
  <si>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</si>
  <si>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</si>
  <si>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11109000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</si>
  <si>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</si>
  <si>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</si>
  <si>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16611105034040000120</t>
  </si>
  <si>
    <t>11105034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</si>
  <si>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</si>
  <si>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</si>
  <si>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</si>
  <si>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00011105030000000120</t>
  </si>
  <si>
    <t>16611105024040000120</t>
  </si>
  <si>
    <t>11105024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</si>
  <si>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</si>
  <si>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</si>
  <si>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</si>
  <si>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</si>
  <si>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16611105012040000120</t>
  </si>
  <si>
    <t>11105012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</si>
  <si>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</si>
  <si>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</si>
  <si>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</si>
  <si>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</si>
  <si>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16611105000000000000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</si>
  <si>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</si>
  <si>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</si>
  <si>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</si>
  <si>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16611100000000000000</t>
  </si>
  <si>
    <t>11100000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</si>
  <si>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</si>
  <si>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</si>
  <si>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18210904052042100110</t>
  </si>
  <si>
    <t>110</t>
  </si>
  <si>
    <t>10904052</t>
  </si>
  <si>
    <t>Земельный налог (по обязательствам, возникшим до 1 января 2006 года), мобилизуемый на территориях городских округов</t>
  </si>
  <si>
    <t>00010904052040000110</t>
  </si>
  <si>
    <t>10904050</t>
  </si>
  <si>
    <t>Земельный налог (по обязательствам, возникшим до 1 января 2006 года)</t>
  </si>
  <si>
    <t>00010904050000000110</t>
  </si>
  <si>
    <t>10904000</t>
  </si>
  <si>
    <t>Налоги на имущество</t>
  </si>
  <si>
    <t>00010904000000000110</t>
  </si>
  <si>
    <t>10900000</t>
  </si>
  <si>
    <t>ЗАДОЛЖЕННОСТЬ И ПЕРЕРАСЧЕТЫ ПО ОТМЕНЕННЫМ НАЛОГАМ, СБОРАМ И ИНЫМ ОБЯЗАТЕЛЬНЫМ ПЛАТЕЖАМ</t>
  </si>
  <si>
    <t>00010900000000000000</t>
  </si>
  <si>
    <t>09210807150011000110</t>
  </si>
  <si>
    <t>10807150</t>
  </si>
  <si>
    <t>Государственная пошлина за выдачу разрешения на установку рекламной конструкции</t>
  </si>
  <si>
    <t>00010807150010000110</t>
  </si>
  <si>
    <t>10807000</t>
  </si>
  <si>
    <t>Гос.пошлина за гос.регистр.,а также за соверш.прочих юр.знач.действий</t>
  </si>
  <si>
    <t>00010807000011000110</t>
  </si>
  <si>
    <t>18210803010011000110</t>
  </si>
  <si>
    <t>10803010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</si>
  <si>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</si>
  <si>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</si>
  <si>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10803000</t>
  </si>
  <si>
    <t>Государственная пошлина по делам, рассматриваемым в судах общей юрисдикции, мировыми судьями</t>
  </si>
  <si>
    <t>00010803000010000110</t>
  </si>
  <si>
    <t>10800000</t>
  </si>
  <si>
    <t>ГОСУДАРСТВЕННАЯ ПОШЛИНА</t>
  </si>
  <si>
    <t>00010800000000000000</t>
  </si>
  <si>
    <t>18210701030011000110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</si>
  <si>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</si>
  <si>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</si>
  <si>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00010701030010000110</t>
  </si>
  <si>
    <t>10701020</t>
  </si>
  <si>
    <t>18210701020010000000</t>
  </si>
  <si>
    <t>Налог на добычу общераспространенных полезных ископаемых</t>
  </si>
  <si>
    <t>00010701020010000110</t>
  </si>
  <si>
    <t>18210701000000000000</t>
  </si>
  <si>
    <t>10701000</t>
  </si>
  <si>
    <t>Налог на добычу полезных ископаемых</t>
  </si>
  <si>
    <t>00010701000010000110</t>
  </si>
  <si>
    <t>10700000</t>
  </si>
  <si>
    <t>НАЛОГИ, СБОРЫ И РЕГУЛЯРНЫЕ ПЛАТЕЖИ ЗА ПОЛЬЗОВАНИЕ ПРИРОДНЫМИ РЕСУРСАМИ</t>
  </si>
  <si>
    <t>00010700000000000000</t>
  </si>
  <si>
    <t>4000</t>
  </si>
  <si>
    <t>18210606042040000000</t>
  </si>
  <si>
    <t>10606040</t>
  </si>
  <si>
    <t>Земельный налог с физических лиц</t>
  </si>
  <si>
    <t>00010606040000000110</t>
  </si>
  <si>
    <t>18210606032040000000</t>
  </si>
  <si>
    <t>10606030</t>
  </si>
  <si>
    <t>Земельный налог с организаций</t>
  </si>
  <si>
    <t>00010606030000000110</t>
  </si>
  <si>
    <t>18210606000000000000</t>
  </si>
  <si>
    <t>10606000</t>
  </si>
  <si>
    <t>Земельный налог</t>
  </si>
  <si>
    <t>00010606000000000110</t>
  </si>
  <si>
    <t>10601020</t>
  </si>
  <si>
    <t>18210601020040000000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</si>
  <si>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</si>
  <si>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00010601020040000110</t>
  </si>
  <si>
    <t>10601000</t>
  </si>
  <si>
    <t>Налог на имущество физических лиц</t>
  </si>
  <si>
    <t>00010601000000000110</t>
  </si>
  <si>
    <t>18210600000000000000</t>
  </si>
  <si>
    <t>10600000</t>
  </si>
  <si>
    <t>НАЛОГИ НА ИМУЩЕСТВО</t>
  </si>
  <si>
    <t>00010600000000000000</t>
  </si>
  <si>
    <t>10503010</t>
  </si>
  <si>
    <t>18210503010010000000</t>
  </si>
  <si>
    <t>Единый сельскохозяйственный налог</t>
  </si>
  <si>
    <t>00010503010010000110</t>
  </si>
  <si>
    <t>10503000</t>
  </si>
  <si>
    <t>00010503000014000110</t>
  </si>
  <si>
    <t>10502020</t>
  </si>
  <si>
    <t>18210502020020000000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</si>
  <si>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</si>
  <si>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</si>
  <si>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10502010</t>
  </si>
  <si>
    <t>18210502010020000000</t>
  </si>
  <si>
    <t>Единый налог на вмененный доход для отдельных видов деятельности</t>
  </si>
  <si>
    <t>00010502010020000110</t>
  </si>
  <si>
    <t>18210502000000000000</t>
  </si>
  <si>
    <t>10502000</t>
  </si>
  <si>
    <t>Единый налог на вмененный доход</t>
  </si>
  <si>
    <t>00010502000024000110</t>
  </si>
  <si>
    <t>10501050</t>
  </si>
  <si>
    <t>18210501050010000000</t>
  </si>
  <si>
    <t>Минимальный налог, зачисляемый в бюджеты субъектов Российской Федерации</t>
  </si>
  <si>
    <t>00010501050010000110</t>
  </si>
  <si>
    <t>18210501021010000000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</si>
  <si>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</si>
  <si>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</t>
  </si>
  <si>
    <t>00010501020010000110</t>
  </si>
  <si>
    <t>Налог, взимаемый с налогоплательщиков, выбравших в качестве объекта налогообложения доходы</t>
  </si>
  <si>
    <t>18210501000000000000</t>
  </si>
  <si>
    <t>10501010</t>
  </si>
  <si>
    <t>00010501010010000110</t>
  </si>
  <si>
    <t>10501000</t>
  </si>
  <si>
    <t>ЕДИНЫЙ НАЛОГ, ВЗИМАЕМЫЙ В СВЯЗИ С ПРИМЕНЕНИЕМ УПРОЩЕННОЙ СИСТЕМЫ НАЛОГООБЛОЖЕНИЯ, УЧЕТА И ОТЧЕТНОСТИ</t>
  </si>
  <si>
    <t>00010501000010000110</t>
  </si>
  <si>
    <t>18210500000000000000</t>
  </si>
  <si>
    <t>10500000</t>
  </si>
  <si>
    <t>НАЛОГИ НА СОВОКУПНЫЙ ДОХОД</t>
  </si>
  <si>
    <t>00010500000000000000</t>
  </si>
  <si>
    <t>10010302260010000110</t>
  </si>
  <si>
    <t>100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</si>
  <si>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</si>
  <si>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</si>
  <si>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</si>
  <si>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</si>
  <si>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</si>
  <si>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</si>
  <si>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</si>
  <si>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10010302000000000000</t>
  </si>
  <si>
    <t>10302000</t>
  </si>
  <si>
    <t>Акцизы по подакцизным товарам (продукции), производимым на территории Российской Федерации</t>
  </si>
  <si>
    <t>00010302000010000110</t>
  </si>
  <si>
    <t>10300000</t>
  </si>
  <si>
    <t>НАЛОГИ НА ТОВАРЫ (РАБОТЫ, УСЛУГИ), РЕАЛИЗУЕМЫЕ НА ТЕРРИТОРИИ РОССИЙСКОЙ ФЕДЕРАЦИИ</t>
  </si>
  <si>
    <t>00010300000000000000</t>
  </si>
  <si>
    <t>18210102040011000110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</si>
  <si>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</si>
  <si>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</si>
  <si>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00010102040010000110</t>
  </si>
  <si>
    <t>10102030</t>
  </si>
  <si>
    <t>18210102030010000000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</si>
  <si>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</si>
  <si>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</si>
  <si>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10102020</t>
  </si>
  <si>
    <t>18210102020010000000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</si>
  <si>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</si>
  <si>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</si>
  <si>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10102010</t>
  </si>
  <si>
    <t>18210102010010000000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</si>
  <si>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</si>
  <si>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00010102010010000110</t>
  </si>
  <si>
    <t>18210102000000000000</t>
  </si>
  <si>
    <t>10102000</t>
  </si>
  <si>
    <t>Налог на доходы физических лиц</t>
  </si>
  <si>
    <t>00010102000010000110</t>
  </si>
  <si>
    <t>10100000</t>
  </si>
  <si>
    <t>НАЛОГИ НА ПРИБЫЛЬ, ДОХОДЫ</t>
  </si>
  <si>
    <t>00010100000000000000</t>
  </si>
  <si>
    <t>10000000</t>
  </si>
  <si>
    <t>НАЛОГОВЫЕ И НЕНАЛОГОВЫЕ ДОХОДЫ</t>
  </si>
  <si>
    <t>00010000000000000000</t>
  </si>
  <si>
    <t>ЭКД</t>
  </si>
  <si>
    <t>Прогр</t>
  </si>
  <si>
    <t>Эл.</t>
  </si>
  <si>
    <t>Вид дох.</t>
  </si>
  <si>
    <t>КА</t>
  </si>
  <si>
    <t>Код бюджетной классификации</t>
  </si>
  <si>
    <t>Номер 
реестровой 
записи</t>
  </si>
  <si>
    <t>Наименование группы источников доходов бюджетов/наименование источника дохода бюджета</t>
  </si>
  <si>
    <t>Наименование главного администратора доходов бюджета</t>
  </si>
  <si>
    <t>Межрайонная ИФНС России №1 по Алтайскому краю</t>
  </si>
  <si>
    <t>Прогноз доходов бюджета</t>
  </si>
  <si>
    <t>Управление Федерального казначейства по Алтайскому краю</t>
  </si>
  <si>
    <t>Комитет по управлению имуществом г.Белокурихи</t>
  </si>
  <si>
    <t>Комитет по финансам, налоговой и кедитной политике администрации города Белокурихи</t>
  </si>
  <si>
    <t xml:space="preserve">Управление Федеральной службы по надзору в сфере природопользования (Росприроднадзора) по Алтайскому краю и Республике Алтай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</si>
  <si>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</si>
  <si>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</si>
  <si>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</si>
  <si>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 xml:space="preserve">Субвенции бюджетам бюджетной системы Российской Федерации
</t>
  </si>
  <si>
    <t xml:space="preserve"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</si>
  <si>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 xml:space="preserve">Прочие субсидии бюджетам городских округов
</t>
  </si>
  <si>
    <t xml:space="preserve">Субсидии бюджетам бюджетной системы Российской Федерации (межбюджетные субсидии)
</t>
  </si>
  <si>
    <t xml:space="preserve"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</si>
  <si>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</si>
  <si>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>Комитет по финансам, налоговой и кредитной политике администрации города Белокурихи</t>
  </si>
  <si>
    <t xml:space="preserve">Финансовый орган: Комитет по финансам налоговой и кредитной политике администрации города Белокурихи
Наименование публично-правового образования: город Белокуриха Алтайского края.
Единица измерения – руб.
</t>
  </si>
  <si>
    <r>
      <t xml:space="preserve">Руководитель:                                </t>
    </r>
    <r>
      <rPr>
        <u/>
        <sz val="12"/>
        <rFont val="Arial"/>
        <family val="2"/>
        <charset val="204"/>
      </rPr>
      <t xml:space="preserve"> председатель комитета</t>
    </r>
    <r>
      <rPr>
        <sz val="12"/>
        <rFont val="Arial"/>
        <family val="2"/>
        <charset val="204"/>
      </rPr>
      <t xml:space="preserve">   ________  </t>
    </r>
    <r>
      <rPr>
        <u/>
        <sz val="12"/>
        <rFont val="Arial"/>
        <family val="2"/>
        <charset val="204"/>
      </rPr>
      <t xml:space="preserve"> Е.Д. Зибзеев</t>
    </r>
    <r>
      <rPr>
        <sz val="12"/>
        <rFont val="Arial"/>
        <family val="2"/>
        <charset val="204"/>
      </rPr>
      <t xml:space="preserve">
(уполномоченное лицо)                      (должность)                     (подпись)           (Ф.И.О.)
</t>
    </r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</si>
  <si>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</si>
  <si>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Иные межбюджетные трансферты
</t>
  </si>
  <si>
    <t>Прочие межбюджетные трансферты, передаваемые бюджетам городских округов</t>
  </si>
  <si>
    <t>20249999</t>
  </si>
  <si>
    <t>Налог, взимаемый в связи с применением патентной системы налогообложения</t>
  </si>
  <si>
    <t xml:space="preserve">Налог, взимаемый в связи с применением патентной системы налогообложения, зачисляемый в бюджеты городских округов
</t>
  </si>
  <si>
    <t>Администрация города Белокуриха Алтайского края</t>
  </si>
  <si>
    <t>150</t>
  </si>
  <si>
    <t xml:space="preserve"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</si>
  <si>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Субсидии бюджетам городских округов на реализацию мероприятий по обеспечению жильем молодых семей
</t>
  </si>
  <si>
    <t>20225497</t>
  </si>
  <si>
    <t xml:space="preserve">налоговые </t>
  </si>
  <si>
    <t>Невыясненые поступления, зачисляемые в бюджеты городских округов</t>
  </si>
  <si>
    <r>
      <t xml:space="preserve">Исполнитель: </t>
    </r>
    <r>
      <rPr>
        <u/>
        <sz val="12"/>
        <rFont val="Arial"/>
        <family val="2"/>
        <charset val="204"/>
      </rPr>
      <t xml:space="preserve">начальник отдела по доходам </t>
    </r>
    <r>
      <rPr>
        <sz val="12"/>
        <rFont val="Arial"/>
        <family val="2"/>
        <charset val="204"/>
      </rPr>
      <t xml:space="preserve">                    ___________  </t>
    </r>
    <r>
      <rPr>
        <u/>
        <sz val="12"/>
        <rFont val="Arial"/>
        <family val="2"/>
        <charset val="204"/>
      </rPr>
      <t>К. С. Ермакова</t>
    </r>
    <r>
      <rPr>
        <sz val="12"/>
        <rFont val="Arial"/>
        <family val="2"/>
        <charset val="204"/>
      </rPr>
      <t xml:space="preserve"> </t>
    </r>
    <r>
      <rPr>
        <u/>
        <sz val="12"/>
        <rFont val="Arial"/>
        <family val="2"/>
        <charset val="204"/>
      </rPr>
      <t xml:space="preserve"> 8 38577 34230</t>
    </r>
    <r>
      <rPr>
        <sz val="12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(должность)                                                (подпись)          (Ф.И.О.)             (телефон)
«______» ____________________________ 20____г.
</t>
    </r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</si>
  <si>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</si>
  <si>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законодательсвта о естественных монополиях и законодательства о государственном регулировании цен (тарифов)</t>
  </si>
  <si>
    <t>Административные штрафы, установленные законами субъектов РФ об административных правонарушениях, за нарушения муниципальных правовых актов</t>
  </si>
  <si>
    <t>Денежные взыскания (штрафы) за нарушение законодательства РФ о государственном оборотном заказе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</si>
  <si>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 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</si>
  <si>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92</t>
  </si>
  <si>
    <t>20210000</t>
  </si>
  <si>
    <t xml:space="preserve">Дотации бюджетам городских округов на поддержку мер по обеспечению сбалансированности бюджетов
</t>
  </si>
  <si>
    <t xml:space="preserve">Дотации бюджетам бюджетной системы РФ
</t>
  </si>
  <si>
    <t>Прочие дотации бюджетам городских округов</t>
  </si>
  <si>
    <t>20230000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</si>
  <si>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</si>
  <si>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городских округов на ежемесячное денежное вознаграждение за клаасное руководство педагогическим работникам государственных и муниципальных организацийгражданам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</si>
  <si>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</si>
  <si>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</si>
  <si>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Денежный взыскание (штрафы) за нарушение законодательства РФ об использования атомной энергии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</si>
  <si>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</si>
  <si>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софинансирование капитальных вложений в объекты муниципальной собственности</t>
  </si>
  <si>
    <t>Прогноз доходов бюджета на 2023 год (текущий финансовый год)</t>
  </si>
  <si>
    <t>Прогноз доходов бюджета на 2023 год (с учетом решений о внесении изменений)</t>
  </si>
  <si>
    <t>Кассовые поступления в текущем финансовом году (по состоянию на 01.10.2023 года)</t>
  </si>
  <si>
    <t>Оценка исполнения 2023 года (текущий финансовый год)</t>
  </si>
  <si>
    <t>на 2024 год (очередной финансовый год)</t>
  </si>
  <si>
    <t>на 2025 год (первый год планового периода)</t>
  </si>
  <si>
    <t>на 2026 год (второй год планового периода)</t>
  </si>
  <si>
    <t>Субсидии бюджетам 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</si>
  <si>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</si>
  <si>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Денежные взыскания (штрафы) за нарушение законодательства РФ об основах конституционного строя</t>
  </si>
  <si>
    <t>182</t>
  </si>
  <si>
    <t>10102130</t>
  </si>
  <si>
    <t>10102140</t>
  </si>
  <si>
    <t>303</t>
  </si>
  <si>
    <t>Налог на доходы физических лиц в части сумы налога, превышающей 650 000 рублей, относящейся к части налоговой базы</t>
  </si>
  <si>
    <t>0</t>
  </si>
  <si>
    <t>Налог на доходы физических лиц в отношении доходов от долевого участия в организации, полученных в виде дивидендов ( в части суммы налога, не првышающей 650 000 руб)</t>
  </si>
  <si>
    <t>Налог на доходы физических лиц в отношении доходов от долевого участия в организации, полученных в виде дивидендов ( в части суммы налога, првышающей 650 000 руб)</t>
  </si>
  <si>
    <t xml:space="preserve">РЕЕСТР
источников доходов бюджета муниципального образования город Белокуриха Алтайского края
на 2024 и плановый период 2025-2026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</si>
</sst>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.00_ ;[Red]\-#,##0.00\ 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u/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3" xfId="1" applyNumberFormat="1" applyFont="1" applyFill="1" applyBorder="1" applyAlignment="1" applyProtection="1">
      <alignment vertical="center"/>
      <protection hidden="1"/>
    </xf>
    <xf numFmtId="0" fontId="2" fillId="0" borderId="14" xfId="1" applyNumberFormat="1" applyFont="1" applyFill="1" applyBorder="1" applyAlignment="1" applyProtection="1">
      <alignment vertical="center"/>
      <protection hidden="1"/>
    </xf>
    <xf numFmtId="0" fontId="3" fillId="0" borderId="11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20" xfId="1" applyNumberFormat="1" applyFont="1" applyFill="1" applyBorder="1" applyAlignment="1" applyProtection="1">
      <protection hidden="1"/>
    </xf>
    <xf numFmtId="0" fontId="2" fillId="0" borderId="3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7" xfId="1" applyNumberFormat="1" applyFont="1" applyFill="1" applyBorder="1" applyAlignment="1" applyProtection="1">
      <alignment horizontal="center" vertical="top"/>
      <protection hidden="1"/>
    </xf>
    <xf numFmtId="0" fontId="2" fillId="0" borderId="32" xfId="1" applyNumberFormat="1" applyFont="1" applyFill="1" applyBorder="1" applyAlignment="1" applyProtection="1">
      <alignment horizontal="center" vertical="top"/>
      <protection hidden="1"/>
    </xf>
    <xf numFmtId="0" fontId="2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top"/>
      <protection hidden="1"/>
    </xf>
    <xf numFmtId="0" fontId="2" fillId="0" borderId="7" xfId="1" applyNumberFormat="1" applyFont="1" applyFill="1" applyBorder="1" applyAlignment="1" applyProtection="1">
      <alignment horizontal="center"/>
      <protection hidden="1"/>
    </xf>
    <xf numFmtId="0" fontId="2" fillId="0" borderId="11" xfId="1" applyNumberFormat="1" applyFont="1" applyFill="1" applyBorder="1" applyAlignment="1" applyProtection="1">
      <alignment horizontal="center"/>
      <protection hidden="1"/>
    </xf>
    <xf numFmtId="0" fontId="2" fillId="0" borderId="34" xfId="1" applyNumberFormat="1" applyFont="1" applyFill="1" applyBorder="1" applyAlignment="1" applyProtection="1">
      <alignment horizontal="center"/>
      <protection hidden="1"/>
    </xf>
    <xf numFmtId="0" fontId="5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0" xfId="1" applyNumberFormat="1" applyFont="1" applyFill="1" applyBorder="1" applyAlignment="1" applyProtection="1">
      <protection hidden="1"/>
    </xf>
    <xf numFmtId="0" fontId="5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6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22" xfId="1" applyNumberFormat="1" applyFont="1" applyFill="1" applyBorder="1" applyAlignment="1" applyProtection="1">
      <alignment horizontal="center" vertical="center"/>
      <protection hidden="1"/>
    </xf>
    <xf numFmtId="0" fontId="5" fillId="0" borderId="24" xfId="1" applyNumberFormat="1" applyFont="1" applyFill="1" applyBorder="1" applyAlignment="1" applyProtection="1">
      <alignment horizontal="center" vertical="center"/>
      <protection hidden="1"/>
    </xf>
    <xf numFmtId="164" fontId="5" fillId="0" borderId="22" xfId="1" applyNumberFormat="1" applyFont="1" applyFill="1" applyBorder="1" applyAlignment="1" applyProtection="1">
      <alignment horizontal="right" vertical="center"/>
      <protection hidden="1"/>
    </xf>
    <xf numFmtId="0" fontId="5" fillId="0" borderId="12" xfId="1" applyNumberFormat="1" applyFont="1" applyFill="1" applyBorder="1" applyAlignment="1" applyProtection="1">
      <protection hidden="1"/>
    </xf>
    <xf numFmtId="49" fontId="5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0" xfId="1" applyNumberFormat="1" applyFont="1" applyFill="1" applyBorder="1" applyAlignment="1" applyProtection="1">
      <protection hidden="1"/>
    </xf>
    <xf numFmtId="0" fontId="6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7" fillId="0" borderId="3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2" xfId="1" applyNumberFormat="1" applyFont="1" applyFill="1" applyBorder="1" applyAlignment="1" applyProtection="1">
      <alignment horizontal="left" vertical="center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2" xfId="1" applyNumberFormat="1" applyFont="1" applyFill="1" applyBorder="1" applyAlignment="1" applyProtection="1">
      <alignment horizontal="right" vertical="center"/>
      <protection hidden="1"/>
    </xf>
    <xf numFmtId="49" fontId="7" fillId="0" borderId="22" xfId="1" applyNumberFormat="1" applyFont="1" applyFill="1" applyBorder="1" applyAlignment="1" applyProtection="1">
      <alignment horizontal="center" vertical="center"/>
      <protection hidden="1"/>
    </xf>
    <xf numFmtId="49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23" xfId="1" applyNumberFormat="1" applyFont="1" applyFill="1" applyBorder="1" applyAlignment="1" applyProtection="1">
      <alignment horizontal="center" vertical="center"/>
      <protection hidden="1"/>
    </xf>
    <xf numFmtId="49" fontId="5" fillId="0" borderId="23" xfId="1" applyNumberFormat="1" applyFont="1" applyFill="1" applyBorder="1" applyAlignment="1" applyProtection="1">
      <alignment horizontal="center" vertical="center"/>
      <protection hidden="1"/>
    </xf>
    <xf numFmtId="0" fontId="5" fillId="0" borderId="17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7" fillId="0" borderId="2" xfId="1" applyNumberFormat="1" applyFont="1" applyFill="1" applyBorder="1" applyAlignment="1" applyProtection="1">
      <alignment horizontal="right"/>
      <protection hidden="1"/>
    </xf>
    <xf numFmtId="0" fontId="5" fillId="0" borderId="12" xfId="1" applyNumberFormat="1" applyFont="1" applyFill="1" applyBorder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7" fillId="0" borderId="11" xfId="1" applyNumberFormat="1" applyFont="1" applyFill="1" applyBorder="1" applyAlignment="1" applyProtection="1">
      <alignment horizontal="right" vertical="center"/>
      <protection hidden="1"/>
    </xf>
    <xf numFmtId="0" fontId="5" fillId="0" borderId="10" xfId="1" applyNumberFormat="1" applyFont="1" applyFill="1" applyBorder="1" applyAlignment="1" applyProtection="1">
      <alignment vertical="center"/>
      <protection hidden="1"/>
    </xf>
    <xf numFmtId="0" fontId="5" fillId="0" borderId="9" xfId="1" applyNumberFormat="1" applyFont="1" applyFill="1" applyBorder="1" applyAlignment="1" applyProtection="1">
      <alignment vertical="center"/>
      <protection hidden="1"/>
    </xf>
    <xf numFmtId="0" fontId="5" fillId="0" borderId="8" xfId="1" applyNumberFormat="1" applyFont="1" applyFill="1" applyBorder="1" applyAlignment="1" applyProtection="1">
      <alignment vertical="center"/>
      <protection hidden="1"/>
    </xf>
    <xf numFmtId="0" fontId="5" fillId="0" borderId="6" xfId="1" applyNumberFormat="1" applyFont="1" applyFill="1" applyBorder="1" applyAlignment="1" applyProtection="1">
      <alignment vertical="center" wrapText="1"/>
      <protection hidden="1"/>
    </xf>
    <xf numFmtId="0" fontId="12" fillId="0" borderId="36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3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29" xfId="1" applyNumberFormat="1" applyFont="1" applyFill="1" applyBorder="1" applyAlignment="1" applyProtection="1">
      <alignment horizontal="center" vertical="center"/>
      <protection hidden="1"/>
    </xf>
    <xf numFmtId="0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4" xfId="1" applyNumberFormat="1" applyFont="1" applyFill="1" applyBorder="1" applyAlignment="1" applyProtection="1">
      <alignment horizontal="center" vertical="center"/>
      <protection hidden="1"/>
    </xf>
    <xf numFmtId="0" fontId="15" fillId="0" borderId="20" xfId="1" applyNumberFormat="1" applyFont="1" applyFill="1" applyBorder="1" applyAlignment="1" applyProtection="1">
      <protection hidden="1"/>
    </xf>
    <xf numFmtId="0" fontId="15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16" fillId="0" borderId="36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22" xfId="1" applyNumberFormat="1" applyFont="1" applyFill="1" applyBorder="1" applyAlignment="1" applyProtection="1">
      <alignment horizontal="center" vertical="center"/>
      <protection hidden="1"/>
    </xf>
    <xf numFmtId="0" fontId="15" fillId="0" borderId="23" xfId="1" applyNumberFormat="1" applyFont="1" applyFill="1" applyBorder="1" applyAlignment="1" applyProtection="1">
      <alignment horizontal="center" vertical="center"/>
      <protection hidden="1"/>
    </xf>
    <xf numFmtId="0" fontId="15" fillId="0" borderId="24" xfId="1" applyNumberFormat="1" applyFont="1" applyFill="1" applyBorder="1" applyAlignment="1" applyProtection="1">
      <alignment horizontal="center" vertical="center"/>
      <protection hidden="1"/>
    </xf>
    <xf numFmtId="0" fontId="15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1" applyNumberFormat="1" applyFont="1" applyFill="1" applyBorder="1" applyAlignment="1" applyProtection="1">
      <protection hidden="1"/>
    </xf>
    <xf numFmtId="0" fontId="14" fillId="0" borderId="20" xfId="1" applyNumberFormat="1" applyFont="1" applyFill="1" applyBorder="1" applyAlignment="1" applyProtection="1">
      <protection hidden="1"/>
    </xf>
    <xf numFmtId="0" fontId="14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36" xfId="1" applyNumberFormat="1" applyFont="1" applyFill="1" applyBorder="1" applyAlignment="1" applyProtection="1">
      <alignment horizontal="left" vertical="center" wrapText="1"/>
      <protection hidden="1"/>
    </xf>
    <xf numFmtId="49" fontId="14" fillId="0" borderId="22" xfId="1" applyNumberFormat="1" applyFont="1" applyFill="1" applyBorder="1" applyAlignment="1" applyProtection="1">
      <alignment horizontal="center" vertical="center"/>
      <protection hidden="1"/>
    </xf>
    <xf numFmtId="0" fontId="14" fillId="0" borderId="24" xfId="1" applyNumberFormat="1" applyFont="1" applyFill="1" applyBorder="1" applyAlignment="1" applyProtection="1">
      <alignment horizontal="center" vertical="center"/>
      <protection hidden="1"/>
    </xf>
    <xf numFmtId="0" fontId="14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2" xfId="1" applyNumberFormat="1" applyFont="1" applyFill="1" applyBorder="1" applyAlignment="1" applyProtection="1">
      <protection hidden="1"/>
    </xf>
    <xf numFmtId="49" fontId="14" fillId="0" borderId="23" xfId="1" applyNumberFormat="1" applyFont="1" applyFill="1" applyBorder="1" applyAlignment="1" applyProtection="1">
      <alignment horizontal="center" vertical="center"/>
      <protection hidden="1"/>
    </xf>
    <xf numFmtId="0" fontId="20" fillId="0" borderId="0" xfId="1" applyFont="1" applyFill="1" applyProtection="1">
      <protection hidden="1"/>
    </xf>
    <xf numFmtId="0" fontId="20" fillId="0" borderId="0" xfId="1" applyFont="1" applyFill="1"/>
    <xf numFmtId="0" fontId="14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36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22" xfId="1" applyNumberFormat="1" applyFont="1" applyFill="1" applyBorder="1" applyAlignment="1" applyProtection="1">
      <alignment horizontal="center" vertical="center"/>
      <protection hidden="1"/>
    </xf>
    <xf numFmtId="0" fontId="19" fillId="0" borderId="24" xfId="1" applyNumberFormat="1" applyFont="1" applyFill="1" applyBorder="1" applyAlignment="1" applyProtection="1">
      <alignment horizontal="center" vertical="center"/>
      <protection hidden="1"/>
    </xf>
    <xf numFmtId="0" fontId="19" fillId="0" borderId="22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22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/>
    <xf numFmtId="165" fontId="8" fillId="0" borderId="0" xfId="1" applyNumberFormat="1" applyFont="1" applyFill="1"/>
    <xf numFmtId="165" fontId="1" fillId="0" borderId="0" xfId="1" applyNumberFormat="1" applyFill="1"/>
    <xf numFmtId="0" fontId="8" fillId="0" borderId="0" xfId="1" applyFont="1" applyFill="1" applyProtection="1">
      <protection hidden="1"/>
    </xf>
    <xf numFmtId="0" fontId="17" fillId="0" borderId="0" xfId="1" applyFont="1" applyFill="1" applyProtection="1">
      <protection hidden="1"/>
    </xf>
    <xf numFmtId="0" fontId="17" fillId="0" borderId="0" xfId="1" applyFont="1" applyFill="1"/>
    <xf numFmtId="0" fontId="12" fillId="0" borderId="25" xfId="1" applyNumberFormat="1" applyFont="1" applyFill="1" applyBorder="1" applyAlignment="1" applyProtection="1">
      <alignment horizontal="left" vertical="center" wrapText="1"/>
      <protection hidden="1"/>
    </xf>
    <xf numFmtId="49" fontId="12" fillId="0" borderId="22" xfId="1" applyNumberFormat="1" applyFont="1" applyFill="1" applyBorder="1" applyAlignment="1" applyProtection="1">
      <alignment horizontal="center" vertical="center"/>
      <protection hidden="1"/>
    </xf>
    <xf numFmtId="0" fontId="6" fillId="0" borderId="24" xfId="1" applyNumberFormat="1" applyFont="1" applyFill="1" applyBorder="1" applyAlignment="1" applyProtection="1">
      <alignment horizontal="center" vertical="center"/>
      <protection hidden="1"/>
    </xf>
    <xf numFmtId="0" fontId="6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 applyProtection="1">
      <protection hidden="1"/>
    </xf>
    <xf numFmtId="0" fontId="9" fillId="0" borderId="0" xfId="1" applyFont="1" applyFill="1"/>
    <xf numFmtId="0" fontId="8" fillId="0" borderId="38" xfId="1" applyFont="1" applyFill="1" applyBorder="1" applyAlignment="1" applyProtection="1">
      <alignment wrapText="1"/>
      <protection hidden="1"/>
    </xf>
    <xf numFmtId="0" fontId="1" fillId="0" borderId="0" xfId="1" applyFill="1" applyAlignment="1" applyProtection="1">
      <alignment wrapText="1"/>
      <protection hidden="1"/>
    </xf>
    <xf numFmtId="0" fontId="1" fillId="0" borderId="0" xfId="1" applyFill="1" applyAlignment="1">
      <alignment wrapText="1"/>
    </xf>
    <xf numFmtId="0" fontId="5" fillId="0" borderId="25" xfId="1" applyNumberFormat="1" applyFont="1" applyFill="1" applyBorder="1" applyAlignment="1" applyProtection="1">
      <alignment horizontal="left" vertical="top" wrapText="1"/>
      <protection hidden="1"/>
    </xf>
    <xf numFmtId="0" fontId="5" fillId="0" borderId="23" xfId="1" applyNumberFormat="1" applyFont="1" applyFill="1" applyBorder="1" applyAlignment="1" applyProtection="1">
      <alignment horizontal="center" vertical="center"/>
      <protection hidden="1"/>
    </xf>
    <xf numFmtId="0" fontId="5" fillId="0" borderId="22" xfId="1" applyNumberFormat="1" applyFont="1" applyFill="1" applyBorder="1" applyAlignment="1" applyProtection="1">
      <alignment horizontal="center" vertical="center"/>
      <protection hidden="1"/>
    </xf>
    <xf numFmtId="0" fontId="2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23" xfId="1" applyNumberFormat="1" applyFont="1" applyFill="1" applyBorder="1" applyAlignment="1" applyProtection="1">
      <alignment horizontal="center" vertical="center"/>
      <protection hidden="1"/>
    </xf>
    <xf numFmtId="0" fontId="12" fillId="0" borderId="22" xfId="1" applyNumberFormat="1" applyFont="1" applyFill="1" applyBorder="1" applyAlignment="1" applyProtection="1">
      <alignment horizontal="center" vertical="center"/>
      <protection hidden="1"/>
    </xf>
    <xf numFmtId="0" fontId="18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23" xfId="1" applyNumberFormat="1" applyFont="1" applyFill="1" applyBorder="1" applyAlignment="1" applyProtection="1">
      <alignment horizontal="center" vertical="center"/>
      <protection hidden="1"/>
    </xf>
    <xf numFmtId="0" fontId="18" fillId="0" borderId="22" xfId="1" applyNumberFormat="1" applyFont="1" applyFill="1" applyBorder="1" applyAlignment="1" applyProtection="1">
      <alignment horizontal="center" vertical="center"/>
      <protection hidden="1"/>
    </xf>
    <xf numFmtId="0" fontId="7" fillId="0" borderId="23" xfId="1" applyNumberFormat="1" applyFont="1" applyFill="1" applyBorder="1" applyAlignment="1" applyProtection="1">
      <alignment horizontal="center" vertical="center"/>
      <protection hidden="1"/>
    </xf>
    <xf numFmtId="0" fontId="7" fillId="0" borderId="22" xfId="1" applyNumberFormat="1" applyFont="1" applyFill="1" applyBorder="1" applyAlignment="1" applyProtection="1">
      <alignment horizontal="center" vertical="center"/>
      <protection hidden="1"/>
    </xf>
    <xf numFmtId="0" fontId="5" fillId="0" borderId="15" xfId="1" applyNumberFormat="1" applyFont="1" applyFill="1" applyBorder="1" applyAlignment="1" applyProtection="1">
      <alignment horizontal="center" vertical="center"/>
      <protection hidden="1"/>
    </xf>
    <xf numFmtId="0" fontId="19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23" xfId="1" applyNumberFormat="1" applyFont="1" applyFill="1" applyBorder="1" applyAlignment="1" applyProtection="1">
      <alignment horizontal="center" vertical="center"/>
      <protection hidden="1"/>
    </xf>
    <xf numFmtId="0" fontId="14" fillId="0" borderId="22" xfId="1" applyNumberFormat="1" applyFont="1" applyFill="1" applyBorder="1" applyAlignment="1" applyProtection="1">
      <alignment horizontal="center" vertical="center"/>
      <protection hidden="1"/>
    </xf>
    <xf numFmtId="0" fontId="12" fillId="0" borderId="28" xfId="1" applyNumberFormat="1" applyFont="1" applyFill="1" applyBorder="1" applyAlignment="1" applyProtection="1">
      <alignment horizontal="center" vertical="center"/>
      <protection hidden="1"/>
    </xf>
    <xf numFmtId="0" fontId="12" fillId="0" borderId="27" xfId="1" applyNumberFormat="1" applyFont="1" applyFill="1" applyBorder="1" applyAlignment="1" applyProtection="1">
      <alignment horizontal="center" vertical="center"/>
      <protection hidden="1"/>
    </xf>
    <xf numFmtId="0" fontId="5" fillId="0" borderId="23" xfId="1" applyNumberFormat="1" applyFont="1" applyFill="1" applyBorder="1" applyAlignment="1" applyProtection="1">
      <alignment horizontal="center" vertical="top" wrapText="1"/>
      <protection hidden="1"/>
    </xf>
    <xf numFmtId="164" fontId="12" fillId="0" borderId="27" xfId="1" applyNumberFormat="1" applyFont="1" applyFill="1" applyBorder="1" applyAlignment="1" applyProtection="1">
      <alignment horizontal="right" vertical="center"/>
      <protection hidden="1"/>
    </xf>
    <xf numFmtId="164" fontId="14" fillId="0" borderId="22" xfId="1" applyNumberFormat="1" applyFont="1" applyFill="1" applyBorder="1" applyAlignment="1" applyProtection="1">
      <alignment horizontal="right" vertical="center"/>
      <protection hidden="1"/>
    </xf>
    <xf numFmtId="164" fontId="15" fillId="0" borderId="22" xfId="1" applyNumberFormat="1" applyFont="1" applyFill="1" applyBorder="1" applyAlignment="1" applyProtection="1">
      <alignment horizontal="right" vertical="center"/>
      <protection hidden="1"/>
    </xf>
    <xf numFmtId="2" fontId="5" fillId="0" borderId="23" xfId="1" applyNumberFormat="1" applyFont="1" applyFill="1" applyBorder="1" applyAlignment="1" applyProtection="1">
      <alignment horizontal="center" vertical="top" wrapText="1"/>
      <protection hidden="1"/>
    </xf>
    <xf numFmtId="2" fontId="5" fillId="0" borderId="21" xfId="1" applyNumberFormat="1" applyFont="1" applyFill="1" applyBorder="1" applyAlignment="1" applyProtection="1">
      <alignment horizontal="right" vertical="center" wrapText="1"/>
      <protection hidden="1"/>
    </xf>
    <xf numFmtId="2" fontId="14" fillId="0" borderId="21" xfId="1" applyNumberFormat="1" applyFont="1" applyFill="1" applyBorder="1" applyAlignment="1" applyProtection="1">
      <alignment horizontal="right" vertical="center" wrapText="1"/>
      <protection hidden="1"/>
    </xf>
    <xf numFmtId="2" fontId="5" fillId="0" borderId="22" xfId="1" applyNumberFormat="1" applyFont="1" applyFill="1" applyBorder="1" applyAlignment="1" applyProtection="1">
      <alignment horizontal="right" vertical="center" wrapText="1"/>
      <protection hidden="1"/>
    </xf>
    <xf numFmtId="2" fontId="1" fillId="0" borderId="0" xfId="1" applyNumberFormat="1" applyFill="1" applyProtection="1">
      <protection hidden="1"/>
    </xf>
    <xf numFmtId="2" fontId="1" fillId="0" borderId="0" xfId="1" applyNumberFormat="1" applyFill="1"/>
    <xf numFmtId="0" fontId="3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3" xfId="1" applyNumberFormat="1" applyFont="1" applyFill="1" applyBorder="1" applyAlignment="1" applyProtection="1">
      <alignment horizontal="center" vertical="center"/>
      <protection hidden="1"/>
    </xf>
    <xf numFmtId="0" fontId="5" fillId="0" borderId="22" xfId="1" applyNumberFormat="1" applyFont="1" applyFill="1" applyBorder="1" applyAlignment="1" applyProtection="1">
      <alignment horizontal="center" vertical="center"/>
      <protection hidden="1"/>
    </xf>
    <xf numFmtId="0" fontId="2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5" xfId="1" applyNumberFormat="1" applyFont="1" applyFill="1" applyBorder="1" applyAlignment="1" applyProtection="1">
      <alignment horizontal="left" vertical="center" wrapText="1"/>
      <protection hidden="1"/>
    </xf>
    <xf numFmtId="164" fontId="12" fillId="2" borderId="27" xfId="1" applyNumberFormat="1" applyFont="1" applyFill="1" applyBorder="1" applyAlignment="1" applyProtection="1">
      <alignment horizontal="right" vertical="center"/>
      <protection hidden="1"/>
    </xf>
    <xf numFmtId="164" fontId="7" fillId="2" borderId="22" xfId="1" applyNumberFormat="1" applyFont="1" applyFill="1" applyBorder="1" applyAlignment="1" applyProtection="1">
      <alignment horizontal="right" vertical="center"/>
      <protection hidden="1"/>
    </xf>
    <xf numFmtId="164" fontId="5" fillId="2" borderId="22" xfId="1" applyNumberFormat="1" applyFont="1" applyFill="1" applyBorder="1" applyAlignment="1" applyProtection="1">
      <alignment horizontal="right" vertical="center"/>
      <protection hidden="1"/>
    </xf>
    <xf numFmtId="164" fontId="14" fillId="2" borderId="22" xfId="1" applyNumberFormat="1" applyFont="1" applyFill="1" applyBorder="1" applyAlignment="1" applyProtection="1">
      <alignment horizontal="right" vertical="center"/>
      <protection hidden="1"/>
    </xf>
    <xf numFmtId="164" fontId="15" fillId="2" borderId="22" xfId="1" applyNumberFormat="1" applyFont="1" applyFill="1" applyBorder="1" applyAlignment="1" applyProtection="1">
      <alignment horizontal="right" vertical="center"/>
      <protection hidden="1"/>
    </xf>
    <xf numFmtId="164" fontId="18" fillId="2" borderId="22" xfId="1" applyNumberFormat="1" applyFont="1" applyFill="1" applyBorder="1" applyAlignment="1" applyProtection="1">
      <alignment horizontal="right" vertical="center"/>
      <protection hidden="1"/>
    </xf>
    <xf numFmtId="164" fontId="12" fillId="2" borderId="22" xfId="1" applyNumberFormat="1" applyFont="1" applyFill="1" applyBorder="1" applyAlignment="1" applyProtection="1">
      <alignment horizontal="right" vertical="center"/>
      <protection hidden="1"/>
    </xf>
    <xf numFmtId="164" fontId="7" fillId="2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2" borderId="22" xfId="1" applyNumberFormat="1" applyFont="1" applyFill="1" applyBorder="1" applyAlignment="1" applyProtection="1">
      <alignment horizontal="center" vertical="center"/>
      <protection hidden="1"/>
    </xf>
    <xf numFmtId="164" fontId="5" fillId="2" borderId="22" xfId="1" applyNumberFormat="1" applyFont="1" applyFill="1" applyBorder="1" applyAlignment="1" applyProtection="1">
      <alignment horizontal="right" vertical="center" wrapText="1"/>
      <protection hidden="1"/>
    </xf>
    <xf numFmtId="0" fontId="13" fillId="2" borderId="22" xfId="1" applyNumberFormat="1" applyFont="1" applyFill="1" applyBorder="1" applyAlignment="1" applyProtection="1">
      <alignment horizontal="center" vertical="center" wrapText="1"/>
      <protection hidden="1"/>
    </xf>
    <xf numFmtId="164" fontId="5" fillId="2" borderId="15" xfId="1" applyNumberFormat="1" applyFont="1" applyFill="1" applyBorder="1" applyAlignment="1" applyProtection="1">
      <alignment horizontal="right" vertical="center"/>
      <protection hidden="1"/>
    </xf>
    <xf numFmtId="164" fontId="7" fillId="2" borderId="6" xfId="1" applyNumberFormat="1" applyFont="1" applyFill="1" applyBorder="1" applyAlignment="1" applyProtection="1">
      <alignment horizontal="right" vertical="center"/>
      <protection hidden="1"/>
    </xf>
    <xf numFmtId="164" fontId="7" fillId="2" borderId="1" xfId="1" applyNumberFormat="1" applyFont="1" applyFill="1" applyBorder="1" applyAlignment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49" fontId="5" fillId="2" borderId="22" xfId="1" applyNumberFormat="1" applyFont="1" applyFill="1" applyBorder="1" applyAlignment="1" applyProtection="1">
      <alignment horizontal="right" vertical="center"/>
      <protection hidden="1"/>
    </xf>
    <xf numFmtId="164" fontId="14" fillId="2" borderId="15" xfId="1" applyNumberFormat="1" applyFont="1" applyFill="1" applyBorder="1" applyAlignment="1" applyProtection="1">
      <alignment horizontal="right" vertical="center"/>
      <protection hidden="1"/>
    </xf>
    <xf numFmtId="0" fontId="5" fillId="0" borderId="23" xfId="1" applyNumberFormat="1" applyFont="1" applyFill="1" applyBorder="1" applyAlignment="1" applyProtection="1">
      <alignment horizontal="center" vertical="center"/>
      <protection hidden="1"/>
    </xf>
    <xf numFmtId="0" fontId="5" fillId="0" borderId="22" xfId="1" applyNumberFormat="1" applyFont="1" applyFill="1" applyBorder="1" applyAlignment="1" applyProtection="1">
      <alignment horizontal="center" vertical="center"/>
      <protection hidden="1"/>
    </xf>
    <xf numFmtId="164" fontId="5" fillId="3" borderId="22" xfId="1" applyNumberFormat="1" applyFont="1" applyFill="1" applyBorder="1" applyAlignment="1" applyProtection="1">
      <alignment horizontal="right" vertical="center"/>
      <protection hidden="1"/>
    </xf>
    <xf numFmtId="164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right" vertical="center"/>
      <protection hidden="1"/>
    </xf>
    <xf numFmtId="164" fontId="7" fillId="3" borderId="1" xfId="1" applyNumberFormat="1" applyFont="1" applyFill="1" applyBorder="1" applyAlignment="1" applyProtection="1">
      <protection hidden="1"/>
    </xf>
    <xf numFmtId="0" fontId="3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3" xfId="1" applyNumberFormat="1" applyFont="1" applyFill="1" applyBorder="1" applyAlignment="1" applyProtection="1">
      <alignment horizontal="center" vertical="center"/>
      <protection hidden="1"/>
    </xf>
    <xf numFmtId="0" fontId="5" fillId="0" borderId="22" xfId="1" applyNumberFormat="1" applyFont="1" applyFill="1" applyBorder="1" applyAlignment="1" applyProtection="1">
      <alignment horizontal="center" vertical="center"/>
      <protection hidden="1"/>
    </xf>
    <xf numFmtId="0" fontId="2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22" fillId="2" borderId="40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4" fontId="22" fillId="2" borderId="40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164" fontId="13" fillId="2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3" borderId="22" xfId="1" applyNumberFormat="1" applyFont="1" applyFill="1" applyBorder="1" applyAlignment="1" applyProtection="1">
      <alignment horizontal="right" vertical="center"/>
      <protection hidden="1"/>
    </xf>
    <xf numFmtId="2" fontId="5" fillId="3" borderId="21" xfId="1" applyNumberFormat="1" applyFont="1" applyFill="1" applyBorder="1" applyAlignment="1" applyProtection="1">
      <alignment horizontal="right" vertical="center" wrapText="1"/>
      <protection hidden="1"/>
    </xf>
    <xf numFmtId="2" fontId="15" fillId="0" borderId="22" xfId="1" applyNumberFormat="1" applyFont="1" applyFill="1" applyBorder="1" applyAlignment="1" applyProtection="1">
      <alignment horizontal="right" vertical="center" wrapText="1"/>
      <protection hidden="1"/>
    </xf>
    <xf numFmtId="0" fontId="2" fillId="3" borderId="20" xfId="1" applyNumberFormat="1" applyFont="1" applyFill="1" applyBorder="1" applyAlignment="1" applyProtection="1">
      <protection hidden="1"/>
    </xf>
    <xf numFmtId="0" fontId="2" fillId="3" borderId="26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5" xfId="1" applyNumberFormat="1" applyFont="1" applyFill="1" applyBorder="1" applyAlignment="1" applyProtection="1">
      <alignment horizontal="left" vertical="center" wrapText="1"/>
      <protection hidden="1"/>
    </xf>
    <xf numFmtId="0" fontId="7" fillId="3" borderId="36" xfId="1" applyNumberFormat="1" applyFont="1" applyFill="1" applyBorder="1" applyAlignment="1" applyProtection="1">
      <alignment horizontal="left" vertical="center" wrapText="1"/>
      <protection hidden="1"/>
    </xf>
    <xf numFmtId="0" fontId="2" fillId="3" borderId="12" xfId="1" applyNumberFormat="1" applyFont="1" applyFill="1" applyBorder="1" applyAlignment="1" applyProtection="1"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3" fillId="0" borderId="3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28" xfId="1" applyNumberFormat="1" applyFont="1" applyFill="1" applyBorder="1" applyAlignment="1" applyProtection="1">
      <alignment horizontal="center" vertical="center"/>
      <protection hidden="1"/>
    </xf>
    <xf numFmtId="0" fontId="12" fillId="0" borderId="27" xfId="1" applyNumberFormat="1" applyFont="1" applyFill="1" applyBorder="1" applyAlignment="1" applyProtection="1">
      <alignment horizontal="center" vertical="center"/>
      <protection hidden="1"/>
    </xf>
    <xf numFmtId="0" fontId="3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/>
      <protection hidden="1"/>
    </xf>
    <xf numFmtId="0" fontId="7" fillId="0" borderId="22" xfId="1" applyNumberFormat="1" applyFont="1" applyFill="1" applyBorder="1" applyAlignment="1" applyProtection="1">
      <alignment horizontal="center" vertical="center"/>
      <protection hidden="1"/>
    </xf>
    <xf numFmtId="0" fontId="4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3" xfId="1" applyNumberFormat="1" applyFont="1" applyFill="1" applyBorder="1" applyAlignment="1" applyProtection="1">
      <alignment horizontal="center" vertical="center"/>
      <protection hidden="1"/>
    </xf>
    <xf numFmtId="0" fontId="5" fillId="0" borderId="22" xfId="1" applyNumberFormat="1" applyFont="1" applyFill="1" applyBorder="1" applyAlignment="1" applyProtection="1">
      <alignment horizontal="center" vertical="center"/>
      <protection hidden="1"/>
    </xf>
    <xf numFmtId="0" fontId="2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23" xfId="1" applyNumberFormat="1" applyFont="1" applyFill="1" applyBorder="1" applyAlignment="1" applyProtection="1">
      <alignment horizontal="center" vertical="center"/>
      <protection hidden="1"/>
    </xf>
    <xf numFmtId="0" fontId="14" fillId="0" borderId="22" xfId="1" applyNumberFormat="1" applyFont="1" applyFill="1" applyBorder="1" applyAlignment="1" applyProtection="1">
      <alignment horizontal="center" vertical="center"/>
      <protection hidden="1"/>
    </xf>
    <xf numFmtId="0" fontId="2" fillId="0" borderId="1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/>
      <protection hidden="1"/>
    </xf>
    <xf numFmtId="0" fontId="5" fillId="0" borderId="15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center" wrapText="1"/>
    </xf>
    <xf numFmtId="0" fontId="1" fillId="0" borderId="0" xfId="1" applyFill="1" applyAlignment="1">
      <alignment horizontal="center"/>
    </xf>
    <xf numFmtId="0" fontId="8" fillId="0" borderId="0" xfId="1" applyFont="1" applyFill="1" applyAlignment="1">
      <alignment horizontal="left" wrapText="1"/>
    </xf>
    <xf numFmtId="0" fontId="1" fillId="0" borderId="0" xfId="1" applyFill="1" applyAlignment="1">
      <alignment horizontal="left"/>
    </xf>
    <xf numFmtId="0" fontId="12" fillId="0" borderId="23" xfId="1" applyNumberFormat="1" applyFont="1" applyFill="1" applyBorder="1" applyAlignment="1" applyProtection="1">
      <alignment horizontal="center" vertical="center"/>
      <protection hidden="1"/>
    </xf>
    <xf numFmtId="0" fontId="12" fillId="0" borderId="22" xfId="1" applyNumberFormat="1" applyFont="1" applyFill="1" applyBorder="1" applyAlignment="1" applyProtection="1">
      <alignment horizontal="center" vertical="center"/>
      <protection hidden="1"/>
    </xf>
    <xf numFmtId="0" fontId="18" fillId="0" borderId="26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23" xfId="1" applyNumberFormat="1" applyFont="1" applyFill="1" applyBorder="1" applyAlignment="1" applyProtection="1">
      <alignment horizontal="center" vertical="center"/>
      <protection hidden="1"/>
    </xf>
    <xf numFmtId="0" fontId="18" fillId="0" borderId="22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left" wrapText="1"/>
      <protection hidden="1"/>
    </xf>
    <xf numFmtId="0" fontId="10" fillId="0" borderId="0" xfId="1" applyNumberFormat="1" applyFont="1" applyFill="1" applyAlignment="1" applyProtection="1">
      <alignment horizontal="left"/>
      <protection hidden="1"/>
    </xf>
    <xf numFmtId="0" fontId="5" fillId="2" borderId="33" xfId="1" applyNumberFormat="1" applyFont="1" applyFill="1" applyBorder="1" applyAlignment="1" applyProtection="1">
      <alignment horizontal="center" vertical="top" wrapText="1"/>
      <protection hidden="1"/>
    </xf>
    <xf numFmtId="0" fontId="2" fillId="2" borderId="9" xfId="1" applyNumberFormat="1" applyFont="1" applyFill="1" applyBorder="1" applyAlignment="1" applyProtection="1">
      <alignment horizontal="center" vertical="top" wrapText="1"/>
      <protection hidden="1"/>
    </xf>
    <xf numFmtId="0" fontId="5" fillId="2" borderId="37" xfId="1" applyNumberFormat="1" applyFont="1" applyFill="1" applyBorder="1" applyAlignment="1" applyProtection="1">
      <alignment horizontal="center" vertical="top" wrapText="1"/>
      <protection hidden="1"/>
    </xf>
    <xf numFmtId="0" fontId="0" fillId="2" borderId="9" xfId="0" applyFill="1" applyBorder="1" applyAlignment="1">
      <alignment horizontal="center" vertical="top" wrapText="1"/>
    </xf>
    <xf numFmtId="0" fontId="5" fillId="2" borderId="23" xfId="1" applyNumberFormat="1" applyFont="1" applyFill="1" applyBorder="1" applyAlignment="1" applyProtection="1">
      <alignment horizontal="center" vertical="top" wrapText="1"/>
      <protection hidden="1"/>
    </xf>
    <xf numFmtId="0" fontId="5" fillId="0" borderId="23" xfId="1" applyNumberFormat="1" applyFont="1" applyFill="1" applyBorder="1" applyAlignment="1" applyProtection="1">
      <alignment horizontal="center" vertical="top" wrapText="1"/>
      <protection hidden="1"/>
    </xf>
    <xf numFmtId="0" fontId="2" fillId="0" borderId="23" xfId="1" applyNumberFormat="1" applyFont="1" applyFill="1" applyBorder="1" applyAlignment="1" applyProtection="1">
      <alignment horizontal="center" wrapText="1"/>
      <protection hidden="1"/>
    </xf>
    <xf numFmtId="0" fontId="2" fillId="0" borderId="30" xfId="1" applyNumberFormat="1" applyFont="1" applyFill="1" applyBorder="1" applyAlignment="1" applyProtection="1">
      <alignment horizontal="center"/>
      <protection hidden="1"/>
    </xf>
    <xf numFmtId="0" fontId="2" fillId="0" borderId="29" xfId="1" applyNumberFormat="1" applyFont="1" applyFill="1" applyBorder="1" applyAlignment="1" applyProtection="1">
      <alignment horizontal="center"/>
      <protection hidden="1"/>
    </xf>
    <xf numFmtId="0" fontId="2" fillId="0" borderId="35" xfId="1" applyNumberFormat="1" applyFont="1" applyFill="1" applyBorder="1" applyAlignment="1" applyProtection="1">
      <alignment horizontal="center"/>
      <protection hidden="1"/>
    </xf>
    <xf numFmtId="0" fontId="2" fillId="0" borderId="37" xfId="1" applyNumberFormat="1" applyFont="1" applyFill="1" applyBorder="1" applyAlignment="1" applyProtection="1">
      <alignment horizontal="center" wrapText="1"/>
      <protection hidden="1"/>
    </xf>
    <xf numFmtId="0" fontId="2" fillId="0" borderId="32" xfId="1" applyNumberFormat="1" applyFont="1" applyFill="1" applyBorder="1" applyAlignment="1" applyProtection="1">
      <alignment horizontal="center" wrapText="1"/>
      <protection hidden="1"/>
    </xf>
    <xf numFmtId="0" fontId="2" fillId="0" borderId="39" xfId="1" applyNumberFormat="1" applyFont="1" applyFill="1" applyBorder="1" applyAlignment="1" applyProtection="1">
      <alignment horizontal="center" wrapText="1"/>
      <protection hidden="1"/>
    </xf>
    <xf numFmtId="0" fontId="2" fillId="0" borderId="8" xfId="1" applyNumberFormat="1" applyFont="1" applyFill="1" applyBorder="1" applyAlignment="1" applyProtection="1">
      <alignment horizontal="center" wrapText="1"/>
      <protection hidden="1"/>
    </xf>
    <xf numFmtId="2" fontId="5" fillId="2" borderId="21" xfId="1" applyNumberFormat="1" applyFont="1" applyFill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N148"/>
  <sheetViews>
    <sheetView showGridLines="0" showZeros="0" tabSelected="1" view="pageBreakPreview" topLeftCell="I15" zoomScale="110" zoomScaleNormal="93" zoomScaleSheetLayoutView="110" workbookViewId="0">
      <pane ySplit="1890" topLeftCell="A33" activePane="bottomLeft"/>
      <selection activeCell="AB15" sqref="P1:AB1048576"/>
      <selection pane="bottomLeft" activeCell="AL9" sqref="AL9"/>
    </sheetView>
  </sheetViews>
  <sheetFormatPr defaultColWidth="9.140625" defaultRowHeight="12.75" x14ac:dyDescent="0.2"/>
  <cols>
    <col min="1" max="1" width="4.7109375" style="33" hidden="1" customWidth="1"/>
    <col min="2" max="2" width="0.7109375" style="33" hidden="1" customWidth="1"/>
    <col min="3" max="3" width="0.42578125" style="33" hidden="1" customWidth="1"/>
    <col min="4" max="4" width="0.7109375" style="33" hidden="1" customWidth="1"/>
    <col min="5" max="5" width="9.140625" style="33" hidden="1" customWidth="1"/>
    <col min="6" max="6" width="0.5703125" style="33" hidden="1" customWidth="1"/>
    <col min="7" max="7" width="0.140625" style="33" hidden="1" customWidth="1"/>
    <col min="8" max="8" width="14.85546875" style="33" hidden="1" customWidth="1"/>
    <col min="9" max="9" width="4" style="33" customWidth="1"/>
    <col min="10" max="10" width="27.5703125" style="33" customWidth="1"/>
    <col min="11" max="11" width="5.7109375" style="33" customWidth="1"/>
    <col min="12" max="12" width="9.85546875" style="33" customWidth="1"/>
    <col min="13" max="13" width="5" style="33" customWidth="1"/>
    <col min="14" max="14" width="5.5703125" style="33" customWidth="1"/>
    <col min="15" max="15" width="5.42578125" style="33" customWidth="1"/>
    <col min="16" max="16" width="7.85546875" style="33" hidden="1" customWidth="1"/>
    <col min="17" max="17" width="9.140625" style="33" hidden="1" customWidth="1"/>
    <col min="18" max="18" width="1" style="33" hidden="1" customWidth="1"/>
    <col min="19" max="21" width="9.140625" style="33" hidden="1" customWidth="1"/>
    <col min="22" max="22" width="0.140625" style="33" hidden="1" customWidth="1"/>
    <col min="23" max="23" width="0.7109375" style="33" hidden="1" customWidth="1"/>
    <col min="24" max="25" width="9.140625" style="33" hidden="1" customWidth="1"/>
    <col min="26" max="26" width="0.7109375" style="33" hidden="1" customWidth="1"/>
    <col min="27" max="27" width="9.140625" style="33" hidden="1" customWidth="1"/>
    <col min="28" max="28" width="13" style="99" hidden="1" customWidth="1"/>
    <col min="29" max="29" width="15.42578125" style="156" customWidth="1"/>
    <col min="30" max="30" width="16.7109375" style="156" customWidth="1"/>
    <col min="31" max="31" width="14.5703125" style="156" customWidth="1"/>
    <col min="32" max="32" width="14.140625" style="156" customWidth="1"/>
    <col min="33" max="33" width="15.42578125" style="33" customWidth="1"/>
    <col min="34" max="34" width="14.5703125" style="33" customWidth="1"/>
    <col min="35" max="35" width="15" style="132" customWidth="1"/>
    <col min="36" max="36" width="1.7109375" style="33" customWidth="1"/>
    <col min="37" max="37" width="0.5703125" style="33" customWidth="1"/>
    <col min="38" max="38" width="14.140625" style="33" customWidth="1"/>
    <col min="39" max="39" width="14.5703125" style="33" customWidth="1"/>
    <col min="40" max="40" width="15" style="33" customWidth="1"/>
    <col min="41" max="257" width="9.140625" style="33" customWidth="1"/>
    <col min="258" max="16384" width="9.140625" style="33"/>
  </cols>
  <sheetData>
    <row r="2" spans="1:40" x14ac:dyDescent="0.2">
      <c r="I2" s="208" t="s">
        <v>389</v>
      </c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</row>
    <row r="3" spans="1:40" x14ac:dyDescent="0.2"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</row>
    <row r="4" spans="1:40" ht="4.5" customHeight="1" x14ac:dyDescent="0.2"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</row>
    <row r="5" spans="1:40" hidden="1" x14ac:dyDescent="0.2"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</row>
    <row r="6" spans="1:40" hidden="1" x14ac:dyDescent="0.2"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</row>
    <row r="7" spans="1:40" hidden="1" x14ac:dyDescent="0.2"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</row>
    <row r="8" spans="1:40" hidden="1" x14ac:dyDescent="0.2"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</row>
    <row r="9" spans="1:40" ht="29.25" customHeight="1" x14ac:dyDescent="0.2"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</row>
    <row r="10" spans="1:40" x14ac:dyDescent="0.2">
      <c r="I10" s="210" t="s">
        <v>337</v>
      </c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</row>
    <row r="11" spans="1:40" ht="45.75" customHeight="1" thickBot="1" x14ac:dyDescent="0.25">
      <c r="A11" s="1"/>
      <c r="B11" s="1"/>
      <c r="C11" s="1"/>
      <c r="D11" s="1"/>
      <c r="E11" s="1"/>
      <c r="F11" s="1"/>
      <c r="G11" s="1"/>
      <c r="H11" s="1"/>
      <c r="I11" s="211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32"/>
      <c r="AK11" s="32"/>
    </row>
    <row r="12" spans="1:40" ht="15" customHeight="1" x14ac:dyDescent="0.2">
      <c r="A12" s="6"/>
      <c r="B12" s="15"/>
      <c r="C12" s="15"/>
      <c r="D12" s="15"/>
      <c r="E12" s="15"/>
      <c r="F12" s="15"/>
      <c r="G12" s="15"/>
      <c r="H12" s="15"/>
      <c r="I12" s="226" t="s">
        <v>318</v>
      </c>
      <c r="J12" s="232" t="s">
        <v>319</v>
      </c>
      <c r="K12" s="227" t="s">
        <v>317</v>
      </c>
      <c r="L12" s="228"/>
      <c r="M12" s="228"/>
      <c r="N12" s="228"/>
      <c r="O12" s="229"/>
      <c r="P12" s="14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230" t="s">
        <v>320</v>
      </c>
      <c r="AC12" s="222" t="s">
        <v>371</v>
      </c>
      <c r="AD12" s="224" t="s">
        <v>372</v>
      </c>
      <c r="AE12" s="220" t="s">
        <v>373</v>
      </c>
      <c r="AF12" s="220" t="s">
        <v>374</v>
      </c>
      <c r="AG12" s="225" t="s">
        <v>322</v>
      </c>
      <c r="AH12" s="225"/>
      <c r="AI12" s="225"/>
      <c r="AJ12" s="1"/>
      <c r="AK12" s="32"/>
      <c r="AL12" s="85" t="s">
        <v>350</v>
      </c>
    </row>
    <row r="13" spans="1:40" ht="60" customHeight="1" thickBot="1" x14ac:dyDescent="0.25">
      <c r="A13" s="6"/>
      <c r="B13" s="12"/>
      <c r="C13" s="11"/>
      <c r="D13" s="11"/>
      <c r="E13" s="11"/>
      <c r="F13" s="11"/>
      <c r="G13" s="11"/>
      <c r="H13" s="11"/>
      <c r="I13" s="226"/>
      <c r="J13" s="233"/>
      <c r="K13" s="8" t="s">
        <v>316</v>
      </c>
      <c r="L13" s="8" t="s">
        <v>315</v>
      </c>
      <c r="M13" s="8" t="s">
        <v>314</v>
      </c>
      <c r="N13" s="8" t="s">
        <v>313</v>
      </c>
      <c r="O13" s="8" t="s">
        <v>312</v>
      </c>
      <c r="P13" s="10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231"/>
      <c r="AC13" s="223"/>
      <c r="AD13" s="224"/>
      <c r="AE13" s="221"/>
      <c r="AF13" s="221"/>
      <c r="AG13" s="123" t="s">
        <v>375</v>
      </c>
      <c r="AH13" s="123" t="s">
        <v>376</v>
      </c>
      <c r="AI13" s="127" t="s">
        <v>377</v>
      </c>
      <c r="AJ13" s="1" t="s">
        <v>1</v>
      </c>
      <c r="AK13" s="32"/>
      <c r="AL13" s="33">
        <v>19</v>
      </c>
      <c r="AM13" s="33">
        <v>20</v>
      </c>
      <c r="AN13" s="33">
        <v>21</v>
      </c>
    </row>
    <row r="14" spans="1:40" ht="12" customHeight="1" x14ac:dyDescent="0.2">
      <c r="A14" s="6"/>
      <c r="B14" s="7"/>
      <c r="C14" s="186" t="s">
        <v>311</v>
      </c>
      <c r="D14" s="186"/>
      <c r="E14" s="186"/>
      <c r="F14" s="186"/>
      <c r="G14" s="186"/>
      <c r="H14" s="187"/>
      <c r="I14" s="55">
        <v>1</v>
      </c>
      <c r="J14" s="56" t="s">
        <v>310</v>
      </c>
      <c r="K14" s="122" t="s">
        <v>13</v>
      </c>
      <c r="L14" s="122" t="s">
        <v>309</v>
      </c>
      <c r="M14" s="122" t="s">
        <v>12</v>
      </c>
      <c r="N14" s="122" t="s">
        <v>4</v>
      </c>
      <c r="O14" s="121" t="s">
        <v>13</v>
      </c>
      <c r="P14" s="57" t="s">
        <v>2</v>
      </c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9"/>
      <c r="AB14" s="58"/>
      <c r="AC14" s="141">
        <f t="shared" ref="AC14:AI14" si="0">AC15+AC24+AC30+AC42+AC50+AC54+AC60+AC64+AC76+AC85+AC92+AC102+AC112</f>
        <v>287065040</v>
      </c>
      <c r="AD14" s="141">
        <f t="shared" si="0"/>
        <v>305249840</v>
      </c>
      <c r="AE14" s="141">
        <f t="shared" si="0"/>
        <v>215920226.82000002</v>
      </c>
      <c r="AF14" s="141">
        <f t="shared" si="0"/>
        <v>305569043.10000002</v>
      </c>
      <c r="AG14" s="124">
        <f t="shared" si="0"/>
        <v>304514240</v>
      </c>
      <c r="AH14" s="124">
        <f t="shared" si="0"/>
        <v>318514240</v>
      </c>
      <c r="AI14" s="124">
        <f t="shared" si="0"/>
        <v>331702240</v>
      </c>
      <c r="AJ14" s="5" t="s">
        <v>1</v>
      </c>
      <c r="AK14" s="32"/>
      <c r="AL14" s="86">
        <f>AG15+AG24+AG30+AG42+AG50+AG54</f>
        <v>269146940</v>
      </c>
      <c r="AM14" s="86">
        <f>AH15+AH24+AH30+AH42+AH50+AH54</f>
        <v>281091940</v>
      </c>
      <c r="AN14" s="86">
        <f>AI15+AI24+AI30+AI42+AI50+AI54</f>
        <v>294274940</v>
      </c>
    </row>
    <row r="15" spans="1:40" ht="66.75" customHeight="1" x14ac:dyDescent="0.2">
      <c r="A15" s="6"/>
      <c r="B15" s="103"/>
      <c r="C15" s="108"/>
      <c r="D15" s="190" t="s">
        <v>308</v>
      </c>
      <c r="E15" s="190"/>
      <c r="F15" s="190"/>
      <c r="G15" s="190"/>
      <c r="H15" s="191"/>
      <c r="I15" s="34">
        <v>2</v>
      </c>
      <c r="J15" s="21" t="s">
        <v>307</v>
      </c>
      <c r="K15" s="116">
        <v>182</v>
      </c>
      <c r="L15" s="116" t="s">
        <v>306</v>
      </c>
      <c r="M15" s="116" t="s">
        <v>12</v>
      </c>
      <c r="N15" s="35" t="s">
        <v>4</v>
      </c>
      <c r="O15" s="115" t="s">
        <v>13</v>
      </c>
      <c r="P15" s="24" t="s">
        <v>302</v>
      </c>
      <c r="Q15" s="192"/>
      <c r="R15" s="192"/>
      <c r="S15" s="192"/>
      <c r="T15" s="192"/>
      <c r="U15" s="192"/>
      <c r="V15" s="192"/>
      <c r="W15" s="192"/>
      <c r="X15" s="192"/>
      <c r="Y15" s="192"/>
      <c r="Z15" s="192"/>
      <c r="AA15" s="193"/>
      <c r="AB15" s="36" t="s">
        <v>321</v>
      </c>
      <c r="AC15" s="142">
        <f t="shared" ref="AC15:AI15" si="1">AC16</f>
        <v>106620000</v>
      </c>
      <c r="AD15" s="142">
        <f t="shared" si="1"/>
        <v>106620000</v>
      </c>
      <c r="AE15" s="142">
        <f t="shared" si="1"/>
        <v>85375535.989999995</v>
      </c>
      <c r="AF15" s="142">
        <f t="shared" si="1"/>
        <v>117489000</v>
      </c>
      <c r="AG15" s="142">
        <f t="shared" si="1"/>
        <v>125321000</v>
      </c>
      <c r="AH15" s="142">
        <f t="shared" si="1"/>
        <v>132175000</v>
      </c>
      <c r="AI15" s="142">
        <f t="shared" si="1"/>
        <v>140999000</v>
      </c>
      <c r="AJ15" s="5" t="s">
        <v>1</v>
      </c>
      <c r="AK15" s="32"/>
      <c r="AL15" s="87">
        <f>AG64+AG76+AG85+AG92+AG102+AG112</f>
        <v>35367300</v>
      </c>
      <c r="AM15" s="87">
        <f>AH64+AH76+AH85+AH92+AH102+AH112</f>
        <v>37422300</v>
      </c>
      <c r="AN15" s="87">
        <f>AI64+AI76+AI85+AI92+AI102+AI112</f>
        <v>37427300</v>
      </c>
    </row>
    <row r="16" spans="1:40" ht="48" customHeight="1" x14ac:dyDescent="0.2">
      <c r="A16" s="6"/>
      <c r="B16" s="103"/>
      <c r="C16" s="107"/>
      <c r="D16" s="108"/>
      <c r="E16" s="194" t="s">
        <v>305</v>
      </c>
      <c r="F16" s="194"/>
      <c r="G16" s="194"/>
      <c r="H16" s="195"/>
      <c r="I16" s="34">
        <v>3</v>
      </c>
      <c r="J16" s="17" t="s">
        <v>304</v>
      </c>
      <c r="K16" s="102">
        <v>182</v>
      </c>
      <c r="L16" s="102" t="s">
        <v>303</v>
      </c>
      <c r="M16" s="102" t="s">
        <v>53</v>
      </c>
      <c r="N16" s="102" t="s">
        <v>4</v>
      </c>
      <c r="O16" s="101" t="s">
        <v>164</v>
      </c>
      <c r="P16" s="24" t="s">
        <v>302</v>
      </c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7"/>
      <c r="AB16" s="16" t="s">
        <v>321</v>
      </c>
      <c r="AC16" s="143">
        <f>AC17+AC18+AC19+AC20</f>
        <v>106620000</v>
      </c>
      <c r="AD16" s="143">
        <f>AD17+AD18+AD19+AD20</f>
        <v>106620000</v>
      </c>
      <c r="AE16" s="143">
        <f>SUM(AE17:AE23)</f>
        <v>85375535.989999995</v>
      </c>
      <c r="AF16" s="143">
        <f>SUM(AF17:AF23)</f>
        <v>117489000</v>
      </c>
      <c r="AG16" s="143">
        <f>SUM(AG17:AG20)</f>
        <v>125321000</v>
      </c>
      <c r="AH16" s="143">
        <f>SUM(AH17:AH20)</f>
        <v>132175000</v>
      </c>
      <c r="AI16" s="143">
        <f>SUM(AI17:AI20)</f>
        <v>140999000</v>
      </c>
      <c r="AJ16" s="5" t="s">
        <v>1</v>
      </c>
      <c r="AK16" s="32"/>
    </row>
    <row r="17" spans="1:37" ht="65.25" customHeight="1" x14ac:dyDescent="0.2">
      <c r="A17" s="6"/>
      <c r="B17" s="103"/>
      <c r="C17" s="107"/>
      <c r="D17" s="107"/>
      <c r="E17" s="106"/>
      <c r="F17" s="194" t="s">
        <v>301</v>
      </c>
      <c r="G17" s="194"/>
      <c r="H17" s="195"/>
      <c r="I17" s="34">
        <v>4</v>
      </c>
      <c r="J17" s="17" t="s">
        <v>300</v>
      </c>
      <c r="K17" s="102">
        <v>182</v>
      </c>
      <c r="L17" s="102" t="s">
        <v>298</v>
      </c>
      <c r="M17" s="102" t="s">
        <v>53</v>
      </c>
      <c r="N17" s="102" t="s">
        <v>4</v>
      </c>
      <c r="O17" s="101" t="s">
        <v>164</v>
      </c>
      <c r="P17" s="24" t="s">
        <v>299</v>
      </c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7"/>
      <c r="AB17" s="16" t="s">
        <v>321</v>
      </c>
      <c r="AC17" s="143">
        <v>105414000</v>
      </c>
      <c r="AD17" s="143">
        <v>105414000</v>
      </c>
      <c r="AE17" s="143">
        <v>76750175.489999995</v>
      </c>
      <c r="AF17" s="143">
        <v>107177300</v>
      </c>
      <c r="AG17" s="143">
        <v>123507000</v>
      </c>
      <c r="AH17" s="143">
        <v>130187000</v>
      </c>
      <c r="AI17" s="234">
        <v>138885000</v>
      </c>
      <c r="AJ17" s="5" t="s">
        <v>1</v>
      </c>
      <c r="AK17" s="32"/>
    </row>
    <row r="18" spans="1:37" ht="96.75" customHeight="1" x14ac:dyDescent="0.2">
      <c r="A18" s="6"/>
      <c r="B18" s="103"/>
      <c r="C18" s="107"/>
      <c r="D18" s="107"/>
      <c r="E18" s="106"/>
      <c r="F18" s="194" t="s">
        <v>297</v>
      </c>
      <c r="G18" s="194"/>
      <c r="H18" s="195"/>
      <c r="I18" s="34">
        <v>5</v>
      </c>
      <c r="J18" s="17" t="s">
        <v>296</v>
      </c>
      <c r="K18" s="102">
        <v>182</v>
      </c>
      <c r="L18" s="102" t="s">
        <v>294</v>
      </c>
      <c r="M18" s="102" t="s">
        <v>53</v>
      </c>
      <c r="N18" s="102" t="s">
        <v>4</v>
      </c>
      <c r="O18" s="101" t="s">
        <v>164</v>
      </c>
      <c r="P18" s="24" t="s">
        <v>295</v>
      </c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7"/>
      <c r="AB18" s="16" t="s">
        <v>321</v>
      </c>
      <c r="AC18" s="143">
        <v>0</v>
      </c>
      <c r="AD18" s="143"/>
      <c r="AE18" s="143">
        <v>78322.16</v>
      </c>
      <c r="AF18" s="143">
        <v>104500</v>
      </c>
      <c r="AG18" s="161">
        <v>150000</v>
      </c>
      <c r="AH18" s="161">
        <v>200000</v>
      </c>
      <c r="AI18" s="161">
        <v>250000</v>
      </c>
      <c r="AJ18" s="5" t="s">
        <v>1</v>
      </c>
      <c r="AK18" s="32"/>
    </row>
    <row r="19" spans="1:37" ht="53.25" customHeight="1" x14ac:dyDescent="0.2">
      <c r="A19" s="6"/>
      <c r="B19" s="103"/>
      <c r="C19" s="107"/>
      <c r="D19" s="107"/>
      <c r="E19" s="106"/>
      <c r="F19" s="194" t="s">
        <v>293</v>
      </c>
      <c r="G19" s="194"/>
      <c r="H19" s="195"/>
      <c r="I19" s="34">
        <v>6</v>
      </c>
      <c r="J19" s="17" t="s">
        <v>292</v>
      </c>
      <c r="K19" s="102">
        <v>182</v>
      </c>
      <c r="L19" s="102" t="s">
        <v>290</v>
      </c>
      <c r="M19" s="102" t="s">
        <v>53</v>
      </c>
      <c r="N19" s="102" t="s">
        <v>4</v>
      </c>
      <c r="O19" s="101" t="s">
        <v>164</v>
      </c>
      <c r="P19" s="24" t="s">
        <v>291</v>
      </c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197"/>
      <c r="AB19" s="16" t="s">
        <v>321</v>
      </c>
      <c r="AC19" s="143">
        <v>0</v>
      </c>
      <c r="AD19" s="143">
        <v>0</v>
      </c>
      <c r="AE19" s="143">
        <v>709465.58</v>
      </c>
      <c r="AF19" s="143">
        <v>946000</v>
      </c>
      <c r="AG19" s="143">
        <v>1050000</v>
      </c>
      <c r="AH19" s="143">
        <v>1150000</v>
      </c>
      <c r="AI19" s="143">
        <v>1200000</v>
      </c>
      <c r="AJ19" s="5" t="s">
        <v>1</v>
      </c>
      <c r="AK19" s="32"/>
    </row>
    <row r="20" spans="1:37" ht="63.75" customHeight="1" x14ac:dyDescent="0.2">
      <c r="A20" s="6"/>
      <c r="B20" s="103"/>
      <c r="C20" s="107"/>
      <c r="D20" s="107"/>
      <c r="E20" s="106"/>
      <c r="F20" s="194" t="s">
        <v>289</v>
      </c>
      <c r="G20" s="194"/>
      <c r="H20" s="195"/>
      <c r="I20" s="34">
        <v>7</v>
      </c>
      <c r="J20" s="17" t="s">
        <v>288</v>
      </c>
      <c r="K20" s="102">
        <v>182</v>
      </c>
      <c r="L20" s="102" t="s">
        <v>287</v>
      </c>
      <c r="M20" s="102" t="s">
        <v>53</v>
      </c>
      <c r="N20" s="102" t="s">
        <v>4</v>
      </c>
      <c r="O20" s="101" t="s">
        <v>164</v>
      </c>
      <c r="P20" s="24" t="s">
        <v>286</v>
      </c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7"/>
      <c r="AB20" s="16" t="s">
        <v>321</v>
      </c>
      <c r="AC20" s="143">
        <v>1206000</v>
      </c>
      <c r="AD20" s="143">
        <v>1206000</v>
      </c>
      <c r="AE20" s="143">
        <v>1334514.5</v>
      </c>
      <c r="AF20" s="143">
        <v>590000</v>
      </c>
      <c r="AG20" s="143">
        <v>614000</v>
      </c>
      <c r="AH20" s="143">
        <v>638000</v>
      </c>
      <c r="AI20" s="143">
        <v>664000</v>
      </c>
      <c r="AJ20" s="5" t="s">
        <v>1</v>
      </c>
      <c r="AK20" s="32"/>
    </row>
    <row r="21" spans="1:37" ht="63.75" customHeight="1" x14ac:dyDescent="0.2">
      <c r="A21" s="6"/>
      <c r="B21" s="139"/>
      <c r="C21" s="134"/>
      <c r="D21" s="133"/>
      <c r="E21" s="136"/>
      <c r="F21" s="135"/>
      <c r="G21" s="135"/>
      <c r="H21" s="136"/>
      <c r="I21" s="34"/>
      <c r="J21" s="17" t="s">
        <v>385</v>
      </c>
      <c r="K21" s="23">
        <v>182</v>
      </c>
      <c r="L21" s="23">
        <v>10102080</v>
      </c>
      <c r="M21" s="23" t="s">
        <v>53</v>
      </c>
      <c r="N21" s="23" t="s">
        <v>4</v>
      </c>
      <c r="O21" s="41">
        <v>110</v>
      </c>
      <c r="P21" s="59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23"/>
      <c r="AB21" s="27"/>
      <c r="AC21" s="157" t="s">
        <v>386</v>
      </c>
      <c r="AD21" s="143">
        <v>0</v>
      </c>
      <c r="AE21" s="143">
        <v>4446744.0599999996</v>
      </c>
      <c r="AF21" s="143">
        <v>5928900</v>
      </c>
      <c r="AG21" s="143">
        <v>6500000</v>
      </c>
      <c r="AH21" s="143">
        <v>6800000</v>
      </c>
      <c r="AI21" s="143">
        <v>7000000</v>
      </c>
      <c r="AJ21" s="5"/>
      <c r="AK21" s="32"/>
    </row>
    <row r="22" spans="1:37" ht="72.75" customHeight="1" x14ac:dyDescent="0.2">
      <c r="A22" s="6"/>
      <c r="B22" s="139"/>
      <c r="C22" s="134"/>
      <c r="D22" s="133"/>
      <c r="E22" s="136"/>
      <c r="F22" s="135"/>
      <c r="G22" s="135"/>
      <c r="H22" s="136"/>
      <c r="I22" s="34"/>
      <c r="J22" s="17" t="s">
        <v>387</v>
      </c>
      <c r="K22" s="23" t="s">
        <v>381</v>
      </c>
      <c r="L22" s="23" t="s">
        <v>382</v>
      </c>
      <c r="M22" s="23" t="s">
        <v>53</v>
      </c>
      <c r="N22" s="23" t="s">
        <v>4</v>
      </c>
      <c r="O22" s="41" t="s">
        <v>164</v>
      </c>
      <c r="P22" s="59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23"/>
      <c r="AB22" s="27"/>
      <c r="AC22" s="157" t="s">
        <v>386</v>
      </c>
      <c r="AD22" s="143">
        <v>0</v>
      </c>
      <c r="AE22" s="143">
        <v>1773124.8</v>
      </c>
      <c r="AF22" s="143">
        <v>2364300</v>
      </c>
      <c r="AG22" s="143">
        <v>2500000</v>
      </c>
      <c r="AH22" s="143">
        <v>2600000</v>
      </c>
      <c r="AI22" s="143">
        <v>2800000</v>
      </c>
      <c r="AJ22" s="5"/>
      <c r="AK22" s="32"/>
    </row>
    <row r="23" spans="1:37" ht="75.75" customHeight="1" x14ac:dyDescent="0.2">
      <c r="A23" s="6"/>
      <c r="B23" s="139"/>
      <c r="C23" s="134"/>
      <c r="D23" s="133"/>
      <c r="E23" s="136"/>
      <c r="F23" s="135"/>
      <c r="G23" s="135"/>
      <c r="H23" s="136"/>
      <c r="I23" s="34"/>
      <c r="J23" s="17" t="s">
        <v>388</v>
      </c>
      <c r="K23" s="23" t="s">
        <v>381</v>
      </c>
      <c r="L23" s="23" t="s">
        <v>383</v>
      </c>
      <c r="M23" s="23" t="s">
        <v>53</v>
      </c>
      <c r="N23" s="23" t="s">
        <v>4</v>
      </c>
      <c r="O23" s="41" t="s">
        <v>164</v>
      </c>
      <c r="P23" s="59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23"/>
      <c r="AB23" s="27"/>
      <c r="AC23" s="157" t="s">
        <v>386</v>
      </c>
      <c r="AD23" s="143">
        <v>0</v>
      </c>
      <c r="AE23" s="143">
        <v>283189.40000000002</v>
      </c>
      <c r="AF23" s="143">
        <v>378000</v>
      </c>
      <c r="AG23" s="143">
        <v>500000</v>
      </c>
      <c r="AH23" s="143">
        <v>550000</v>
      </c>
      <c r="AI23" s="143">
        <v>600000</v>
      </c>
      <c r="AJ23" s="5"/>
      <c r="AK23" s="32"/>
    </row>
    <row r="24" spans="1:37" ht="59.25" customHeight="1" x14ac:dyDescent="0.2">
      <c r="A24" s="6"/>
      <c r="B24" s="103"/>
      <c r="C24" s="108"/>
      <c r="D24" s="190" t="s">
        <v>285</v>
      </c>
      <c r="E24" s="190"/>
      <c r="F24" s="190"/>
      <c r="G24" s="190"/>
      <c r="H24" s="191"/>
      <c r="I24" s="34">
        <v>8</v>
      </c>
      <c r="J24" s="21" t="s">
        <v>284</v>
      </c>
      <c r="K24" s="116">
        <v>100</v>
      </c>
      <c r="L24" s="116" t="s">
        <v>283</v>
      </c>
      <c r="M24" s="116" t="s">
        <v>12</v>
      </c>
      <c r="N24" s="116" t="s">
        <v>4</v>
      </c>
      <c r="O24" s="115" t="s">
        <v>13</v>
      </c>
      <c r="P24" s="24" t="s">
        <v>279</v>
      </c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3"/>
      <c r="AB24" s="36" t="s">
        <v>323</v>
      </c>
      <c r="AC24" s="142">
        <f t="shared" ref="AC24:AI24" si="2">AC25</f>
        <v>34383440</v>
      </c>
      <c r="AD24" s="142">
        <f t="shared" si="2"/>
        <v>34383440</v>
      </c>
      <c r="AE24" s="142">
        <f t="shared" si="2"/>
        <v>28954066.969999999</v>
      </c>
      <c r="AF24" s="142">
        <f t="shared" si="2"/>
        <v>34383440</v>
      </c>
      <c r="AG24" s="142">
        <f t="shared" si="2"/>
        <v>34383440</v>
      </c>
      <c r="AH24" s="176">
        <f t="shared" si="2"/>
        <v>34383440</v>
      </c>
      <c r="AI24" s="176">
        <f t="shared" si="2"/>
        <v>34383440</v>
      </c>
      <c r="AJ24" s="5" t="s">
        <v>1</v>
      </c>
      <c r="AK24" s="32"/>
    </row>
    <row r="25" spans="1:37" ht="21.75" customHeight="1" x14ac:dyDescent="0.2">
      <c r="A25" s="6"/>
      <c r="B25" s="103"/>
      <c r="C25" s="107"/>
      <c r="D25" s="108"/>
      <c r="E25" s="194" t="s">
        <v>282</v>
      </c>
      <c r="F25" s="194"/>
      <c r="G25" s="194"/>
      <c r="H25" s="195"/>
      <c r="I25" s="34">
        <v>9</v>
      </c>
      <c r="J25" s="17" t="s">
        <v>281</v>
      </c>
      <c r="K25" s="102">
        <v>100</v>
      </c>
      <c r="L25" s="102" t="s">
        <v>280</v>
      </c>
      <c r="M25" s="102" t="s">
        <v>53</v>
      </c>
      <c r="N25" s="102" t="s">
        <v>4</v>
      </c>
      <c r="O25" s="101" t="s">
        <v>164</v>
      </c>
      <c r="P25" s="24" t="s">
        <v>279</v>
      </c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7"/>
      <c r="AB25" s="16" t="s">
        <v>323</v>
      </c>
      <c r="AC25" s="143">
        <f>AC26+AC27+AC28+AC29</f>
        <v>34383440</v>
      </c>
      <c r="AD25" s="143">
        <f>AD26+AD27+AD28+AD29</f>
        <v>34383440</v>
      </c>
      <c r="AE25" s="143">
        <f>AE26+AE27+AE28+AE29</f>
        <v>28954066.969999999</v>
      </c>
      <c r="AF25" s="143">
        <f>AF26+AF27+AF28+AF29</f>
        <v>34383440</v>
      </c>
      <c r="AG25" s="143">
        <f t="shared" ref="AG25:AI25" si="3">AG26+AG27+AG28+AG29</f>
        <v>34383440</v>
      </c>
      <c r="AH25" s="143">
        <f t="shared" si="3"/>
        <v>34383440</v>
      </c>
      <c r="AI25" s="143">
        <f t="shared" si="3"/>
        <v>34383440</v>
      </c>
      <c r="AJ25" s="5" t="s">
        <v>1</v>
      </c>
      <c r="AK25" s="32"/>
    </row>
    <row r="26" spans="1:37" ht="53.25" customHeight="1" x14ac:dyDescent="0.2">
      <c r="A26" s="6"/>
      <c r="B26" s="198" t="s">
        <v>277</v>
      </c>
      <c r="C26" s="198"/>
      <c r="D26" s="198"/>
      <c r="E26" s="198"/>
      <c r="F26" s="198"/>
      <c r="G26" s="198"/>
      <c r="H26" s="199"/>
      <c r="I26" s="34">
        <v>10</v>
      </c>
      <c r="J26" s="17" t="s">
        <v>278</v>
      </c>
      <c r="K26" s="102" t="s">
        <v>271</v>
      </c>
      <c r="L26" s="102">
        <v>10302231</v>
      </c>
      <c r="M26" s="102" t="s">
        <v>53</v>
      </c>
      <c r="N26" s="102" t="s">
        <v>4</v>
      </c>
      <c r="O26" s="101" t="s">
        <v>164</v>
      </c>
      <c r="P26" s="24" t="s">
        <v>277</v>
      </c>
      <c r="Q26" s="196"/>
      <c r="R26" s="196"/>
      <c r="S26" s="196"/>
      <c r="T26" s="196"/>
      <c r="U26" s="196"/>
      <c r="V26" s="196"/>
      <c r="W26" s="196"/>
      <c r="X26" s="196"/>
      <c r="Y26" s="196"/>
      <c r="Z26" s="196"/>
      <c r="AA26" s="197"/>
      <c r="AB26" s="16" t="s">
        <v>323</v>
      </c>
      <c r="AC26" s="143">
        <v>16285720</v>
      </c>
      <c r="AD26" s="143">
        <v>16285720</v>
      </c>
      <c r="AE26" s="143">
        <v>14831338.640000001</v>
      </c>
      <c r="AF26" s="143">
        <v>16285720</v>
      </c>
      <c r="AG26" s="143">
        <v>16285720</v>
      </c>
      <c r="AH26" s="143">
        <v>16285720</v>
      </c>
      <c r="AI26" s="143">
        <v>16285720</v>
      </c>
      <c r="AJ26" s="5" t="s">
        <v>1</v>
      </c>
      <c r="AK26" s="32"/>
    </row>
    <row r="27" spans="1:37" ht="63.75" customHeight="1" x14ac:dyDescent="0.2">
      <c r="A27" s="6"/>
      <c r="B27" s="198" t="s">
        <v>275</v>
      </c>
      <c r="C27" s="198"/>
      <c r="D27" s="198"/>
      <c r="E27" s="198"/>
      <c r="F27" s="198"/>
      <c r="G27" s="198"/>
      <c r="H27" s="199"/>
      <c r="I27" s="34">
        <v>11</v>
      </c>
      <c r="J27" s="17" t="s">
        <v>276</v>
      </c>
      <c r="K27" s="102" t="s">
        <v>271</v>
      </c>
      <c r="L27" s="102">
        <v>10302241</v>
      </c>
      <c r="M27" s="102" t="s">
        <v>53</v>
      </c>
      <c r="N27" s="102" t="s">
        <v>4</v>
      </c>
      <c r="O27" s="101" t="s">
        <v>164</v>
      </c>
      <c r="P27" s="24" t="s">
        <v>275</v>
      </c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7"/>
      <c r="AB27" s="16" t="s">
        <v>323</v>
      </c>
      <c r="AC27" s="143">
        <v>113120</v>
      </c>
      <c r="AD27" s="143">
        <v>113120</v>
      </c>
      <c r="AE27" s="143">
        <v>79913.710000000006</v>
      </c>
      <c r="AF27" s="143">
        <v>113120</v>
      </c>
      <c r="AG27" s="143">
        <v>113120</v>
      </c>
      <c r="AH27" s="143">
        <v>113120</v>
      </c>
      <c r="AI27" s="143">
        <v>113120</v>
      </c>
      <c r="AJ27" s="5" t="s">
        <v>1</v>
      </c>
      <c r="AK27" s="32"/>
    </row>
    <row r="28" spans="1:37" ht="53.25" customHeight="1" x14ac:dyDescent="0.2">
      <c r="A28" s="6"/>
      <c r="B28" s="198" t="s">
        <v>273</v>
      </c>
      <c r="C28" s="198"/>
      <c r="D28" s="198"/>
      <c r="E28" s="198"/>
      <c r="F28" s="198"/>
      <c r="G28" s="198"/>
      <c r="H28" s="199"/>
      <c r="I28" s="34">
        <v>12</v>
      </c>
      <c r="J28" s="17" t="s">
        <v>274</v>
      </c>
      <c r="K28" s="102" t="s">
        <v>271</v>
      </c>
      <c r="L28" s="102">
        <v>10302251</v>
      </c>
      <c r="M28" s="102" t="s">
        <v>53</v>
      </c>
      <c r="N28" s="102" t="s">
        <v>4</v>
      </c>
      <c r="O28" s="101" t="s">
        <v>164</v>
      </c>
      <c r="P28" s="24" t="s">
        <v>273</v>
      </c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7"/>
      <c r="AB28" s="16" t="s">
        <v>323</v>
      </c>
      <c r="AC28" s="143">
        <v>20132460</v>
      </c>
      <c r="AD28" s="143">
        <v>20132460</v>
      </c>
      <c r="AE28" s="143">
        <v>15782936.76</v>
      </c>
      <c r="AF28" s="143">
        <v>20132460</v>
      </c>
      <c r="AG28" s="143">
        <v>20132460</v>
      </c>
      <c r="AH28" s="143">
        <v>20132460</v>
      </c>
      <c r="AI28" s="143">
        <v>20132460</v>
      </c>
      <c r="AJ28" s="5" t="s">
        <v>1</v>
      </c>
      <c r="AK28" s="32"/>
    </row>
    <row r="29" spans="1:37" ht="53.25" customHeight="1" x14ac:dyDescent="0.2">
      <c r="A29" s="6"/>
      <c r="B29" s="198" t="s">
        <v>270</v>
      </c>
      <c r="C29" s="198"/>
      <c r="D29" s="198"/>
      <c r="E29" s="198"/>
      <c r="F29" s="198"/>
      <c r="G29" s="198"/>
      <c r="H29" s="199"/>
      <c r="I29" s="34">
        <v>13</v>
      </c>
      <c r="J29" s="17" t="s">
        <v>272</v>
      </c>
      <c r="K29" s="102" t="s">
        <v>271</v>
      </c>
      <c r="L29" s="102">
        <v>10302261</v>
      </c>
      <c r="M29" s="102" t="s">
        <v>53</v>
      </c>
      <c r="N29" s="102" t="s">
        <v>4</v>
      </c>
      <c r="O29" s="101" t="s">
        <v>164</v>
      </c>
      <c r="P29" s="24" t="s">
        <v>270</v>
      </c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7"/>
      <c r="AB29" s="16" t="s">
        <v>323</v>
      </c>
      <c r="AC29" s="143">
        <v>-2147860</v>
      </c>
      <c r="AD29" s="143">
        <v>-2147860</v>
      </c>
      <c r="AE29" s="143">
        <v>-1740122.14</v>
      </c>
      <c r="AF29" s="143">
        <v>-2147860</v>
      </c>
      <c r="AG29" s="143">
        <v>-2147860</v>
      </c>
      <c r="AH29" s="143">
        <v>-2147860</v>
      </c>
      <c r="AI29" s="143">
        <v>-2147860</v>
      </c>
      <c r="AJ29" s="5" t="s">
        <v>1</v>
      </c>
      <c r="AK29" s="32"/>
    </row>
    <row r="30" spans="1:37" ht="52.5" customHeight="1" x14ac:dyDescent="0.2">
      <c r="A30" s="6"/>
      <c r="B30" s="103"/>
      <c r="C30" s="108"/>
      <c r="D30" s="190" t="s">
        <v>269</v>
      </c>
      <c r="E30" s="190"/>
      <c r="F30" s="190"/>
      <c r="G30" s="190"/>
      <c r="H30" s="191"/>
      <c r="I30" s="34">
        <v>14</v>
      </c>
      <c r="J30" s="21" t="s">
        <v>268</v>
      </c>
      <c r="K30" s="116">
        <v>182</v>
      </c>
      <c r="L30" s="116" t="s">
        <v>267</v>
      </c>
      <c r="M30" s="116" t="s">
        <v>12</v>
      </c>
      <c r="N30" s="116" t="s">
        <v>4</v>
      </c>
      <c r="O30" s="115" t="s">
        <v>13</v>
      </c>
      <c r="P30" s="24" t="s">
        <v>266</v>
      </c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3"/>
      <c r="AB30" s="36" t="s">
        <v>321</v>
      </c>
      <c r="AC30" s="142">
        <f t="shared" ref="AC30:AI30" si="4">AC31+AC35+AC38+AC40</f>
        <v>62207000</v>
      </c>
      <c r="AD30" s="142">
        <f t="shared" si="4"/>
        <v>62207000</v>
      </c>
      <c r="AE30" s="142">
        <f t="shared" si="4"/>
        <v>41378792.11999999</v>
      </c>
      <c r="AF30" s="142">
        <f t="shared" si="4"/>
        <v>58969628.399999999</v>
      </c>
      <c r="AG30" s="142">
        <f t="shared" si="4"/>
        <v>64029000</v>
      </c>
      <c r="AH30" s="142">
        <f t="shared" si="4"/>
        <v>67318000</v>
      </c>
      <c r="AI30" s="142">
        <f t="shared" si="4"/>
        <v>70053000</v>
      </c>
      <c r="AJ30" s="5" t="s">
        <v>1</v>
      </c>
      <c r="AK30" s="32"/>
    </row>
    <row r="31" spans="1:37" ht="49.5" customHeight="1" x14ac:dyDescent="0.2">
      <c r="A31" s="6"/>
      <c r="B31" s="103"/>
      <c r="C31" s="107"/>
      <c r="D31" s="108"/>
      <c r="E31" s="194" t="s">
        <v>265</v>
      </c>
      <c r="F31" s="194"/>
      <c r="G31" s="194"/>
      <c r="H31" s="195"/>
      <c r="I31" s="34">
        <v>15</v>
      </c>
      <c r="J31" s="17" t="s">
        <v>264</v>
      </c>
      <c r="K31" s="102">
        <v>182</v>
      </c>
      <c r="L31" s="102" t="s">
        <v>263</v>
      </c>
      <c r="M31" s="102" t="s">
        <v>53</v>
      </c>
      <c r="N31" s="102" t="s">
        <v>4</v>
      </c>
      <c r="O31" s="101" t="s">
        <v>164</v>
      </c>
      <c r="P31" s="24" t="s">
        <v>260</v>
      </c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7"/>
      <c r="AB31" s="16" t="s">
        <v>321</v>
      </c>
      <c r="AC31" s="143">
        <f>AC32+AC33+AC34</f>
        <v>55686000</v>
      </c>
      <c r="AD31" s="143">
        <f>AD32+AD33+AD34</f>
        <v>55686000</v>
      </c>
      <c r="AE31" s="143">
        <f>AE32+AE33+AE34</f>
        <v>37030095.729999997</v>
      </c>
      <c r="AF31" s="143">
        <f>SUM(AF32:AF34)</f>
        <v>51408000</v>
      </c>
      <c r="AG31" s="143">
        <f>SUM(AG32:AG34)</f>
        <v>53976000</v>
      </c>
      <c r="AH31" s="143">
        <f>SUM(AH32:AH34)</f>
        <v>56738000</v>
      </c>
      <c r="AI31" s="143">
        <f>SUM(AI32:AI34)</f>
        <v>59046000</v>
      </c>
      <c r="AJ31" s="5" t="s">
        <v>1</v>
      </c>
      <c r="AK31" s="32"/>
    </row>
    <row r="32" spans="1:37" ht="36.75" customHeight="1" x14ac:dyDescent="0.2">
      <c r="A32" s="6"/>
      <c r="B32" s="103"/>
      <c r="C32" s="107"/>
      <c r="D32" s="107"/>
      <c r="E32" s="106"/>
      <c r="F32" s="194" t="s">
        <v>262</v>
      </c>
      <c r="G32" s="194"/>
      <c r="H32" s="195"/>
      <c r="I32" s="34">
        <v>16</v>
      </c>
      <c r="J32" s="17" t="s">
        <v>259</v>
      </c>
      <c r="K32" s="102">
        <v>182</v>
      </c>
      <c r="L32" s="102" t="s">
        <v>261</v>
      </c>
      <c r="M32" s="102" t="s">
        <v>53</v>
      </c>
      <c r="N32" s="102" t="s">
        <v>4</v>
      </c>
      <c r="O32" s="101" t="s">
        <v>164</v>
      </c>
      <c r="P32" s="24" t="s">
        <v>260</v>
      </c>
      <c r="Q32" s="196"/>
      <c r="R32" s="196"/>
      <c r="S32" s="196"/>
      <c r="T32" s="196"/>
      <c r="U32" s="196"/>
      <c r="V32" s="196"/>
      <c r="W32" s="196"/>
      <c r="X32" s="196"/>
      <c r="Y32" s="196"/>
      <c r="Z32" s="196"/>
      <c r="AA32" s="197"/>
      <c r="AB32" s="16" t="s">
        <v>321</v>
      </c>
      <c r="AC32" s="143">
        <v>55686000</v>
      </c>
      <c r="AD32" s="143">
        <v>55686000</v>
      </c>
      <c r="AE32" s="143">
        <v>21217925.420000002</v>
      </c>
      <c r="AF32" s="143">
        <v>30324700</v>
      </c>
      <c r="AG32" s="143">
        <v>31975000</v>
      </c>
      <c r="AH32" s="143">
        <v>32737000</v>
      </c>
      <c r="AI32" s="234">
        <v>34045000</v>
      </c>
      <c r="AJ32" s="5" t="s">
        <v>1</v>
      </c>
      <c r="AK32" s="32"/>
    </row>
    <row r="33" spans="1:37" ht="52.5" customHeight="1" x14ac:dyDescent="0.2">
      <c r="A33" s="6"/>
      <c r="B33" s="103"/>
      <c r="C33" s="107"/>
      <c r="D33" s="107"/>
      <c r="E33" s="106"/>
      <c r="F33" s="194" t="s">
        <v>258</v>
      </c>
      <c r="G33" s="194"/>
      <c r="H33" s="195"/>
      <c r="I33" s="34">
        <v>17</v>
      </c>
      <c r="J33" s="17" t="s">
        <v>256</v>
      </c>
      <c r="K33" s="102">
        <v>182</v>
      </c>
      <c r="L33" s="102" t="s">
        <v>257</v>
      </c>
      <c r="M33" s="102" t="s">
        <v>53</v>
      </c>
      <c r="N33" s="102" t="s">
        <v>4</v>
      </c>
      <c r="O33" s="101" t="s">
        <v>164</v>
      </c>
      <c r="P33" s="24" t="s">
        <v>255</v>
      </c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7"/>
      <c r="AB33" s="16" t="s">
        <v>321</v>
      </c>
      <c r="AC33" s="143">
        <v>0</v>
      </c>
      <c r="AD33" s="143">
        <v>0</v>
      </c>
      <c r="AE33" s="143">
        <v>15811820.300000001</v>
      </c>
      <c r="AF33" s="143">
        <v>21082700</v>
      </c>
      <c r="AG33" s="143">
        <v>22000000</v>
      </c>
      <c r="AH33" s="143">
        <v>24000000</v>
      </c>
      <c r="AI33" s="234">
        <v>25000000</v>
      </c>
      <c r="AJ33" s="5" t="s">
        <v>1</v>
      </c>
      <c r="AK33" s="32"/>
    </row>
    <row r="34" spans="1:37" ht="44.25" customHeight="1" x14ac:dyDescent="0.2">
      <c r="A34" s="6"/>
      <c r="B34" s="103"/>
      <c r="C34" s="107"/>
      <c r="D34" s="107"/>
      <c r="E34" s="106"/>
      <c r="F34" s="194" t="s">
        <v>254</v>
      </c>
      <c r="G34" s="194"/>
      <c r="H34" s="195"/>
      <c r="I34" s="34">
        <v>18</v>
      </c>
      <c r="J34" s="17" t="s">
        <v>253</v>
      </c>
      <c r="K34" s="102">
        <v>182</v>
      </c>
      <c r="L34" s="102" t="s">
        <v>251</v>
      </c>
      <c r="M34" s="102" t="s">
        <v>53</v>
      </c>
      <c r="N34" s="102" t="s">
        <v>4</v>
      </c>
      <c r="O34" s="101" t="s">
        <v>164</v>
      </c>
      <c r="P34" s="24" t="s">
        <v>252</v>
      </c>
      <c r="Q34" s="196"/>
      <c r="R34" s="196"/>
      <c r="S34" s="196"/>
      <c r="T34" s="196"/>
      <c r="U34" s="196"/>
      <c r="V34" s="196"/>
      <c r="W34" s="196"/>
      <c r="X34" s="196"/>
      <c r="Y34" s="196"/>
      <c r="Z34" s="196"/>
      <c r="AA34" s="197"/>
      <c r="AB34" s="16" t="s">
        <v>321</v>
      </c>
      <c r="AC34" s="143">
        <v>0</v>
      </c>
      <c r="AD34" s="143">
        <v>0</v>
      </c>
      <c r="AE34" s="143">
        <v>350.01</v>
      </c>
      <c r="AF34" s="143">
        <v>600</v>
      </c>
      <c r="AG34" s="143">
        <v>1000</v>
      </c>
      <c r="AH34" s="143">
        <v>1000</v>
      </c>
      <c r="AI34" s="143">
        <v>1000</v>
      </c>
      <c r="AJ34" s="5" t="s">
        <v>1</v>
      </c>
      <c r="AK34" s="32"/>
    </row>
    <row r="35" spans="1:37" ht="43.5" customHeight="1" x14ac:dyDescent="0.2">
      <c r="A35" s="6"/>
      <c r="B35" s="103"/>
      <c r="C35" s="107"/>
      <c r="D35" s="108"/>
      <c r="E35" s="194" t="s">
        <v>250</v>
      </c>
      <c r="F35" s="194"/>
      <c r="G35" s="194"/>
      <c r="H35" s="195"/>
      <c r="I35" s="34">
        <v>19</v>
      </c>
      <c r="J35" s="17" t="s">
        <v>249</v>
      </c>
      <c r="K35" s="102">
        <v>182</v>
      </c>
      <c r="L35" s="102" t="s">
        <v>248</v>
      </c>
      <c r="M35" s="102" t="s">
        <v>52</v>
      </c>
      <c r="N35" s="102" t="s">
        <v>209</v>
      </c>
      <c r="O35" s="101" t="s">
        <v>164</v>
      </c>
      <c r="P35" s="24" t="s">
        <v>247</v>
      </c>
      <c r="Q35" s="196"/>
      <c r="R35" s="196"/>
      <c r="S35" s="196"/>
      <c r="T35" s="196"/>
      <c r="U35" s="196"/>
      <c r="V35" s="196"/>
      <c r="W35" s="196"/>
      <c r="X35" s="196"/>
      <c r="Y35" s="196"/>
      <c r="Z35" s="196"/>
      <c r="AA35" s="197"/>
      <c r="AB35" s="16" t="s">
        <v>321</v>
      </c>
      <c r="AC35" s="143">
        <f>AC36+AC37</f>
        <v>0</v>
      </c>
      <c r="AD35" s="143">
        <v>0</v>
      </c>
      <c r="AE35" s="143">
        <f>SUM(AE36:AE37)</f>
        <v>-124371.59999999999</v>
      </c>
      <c r="AF35" s="143">
        <f>SUM(AF36:AF37)</f>
        <v>-124371.59999999999</v>
      </c>
      <c r="AG35" s="143">
        <v>0</v>
      </c>
      <c r="AH35" s="143">
        <f>SUM(AH36:AH37)</f>
        <v>0</v>
      </c>
      <c r="AI35" s="143">
        <f>SUM(AI36:AI37)</f>
        <v>0</v>
      </c>
      <c r="AJ35" s="5" t="s">
        <v>1</v>
      </c>
      <c r="AK35" s="32"/>
    </row>
    <row r="36" spans="1:37" ht="37.5" customHeight="1" x14ac:dyDescent="0.2">
      <c r="A36" s="6"/>
      <c r="B36" s="103"/>
      <c r="C36" s="107"/>
      <c r="D36" s="107"/>
      <c r="E36" s="106"/>
      <c r="F36" s="194" t="s">
        <v>246</v>
      </c>
      <c r="G36" s="194"/>
      <c r="H36" s="195"/>
      <c r="I36" s="34">
        <v>20</v>
      </c>
      <c r="J36" s="17" t="s">
        <v>245</v>
      </c>
      <c r="K36" s="102">
        <v>182</v>
      </c>
      <c r="L36" s="102" t="s">
        <v>243</v>
      </c>
      <c r="M36" s="102" t="s">
        <v>52</v>
      </c>
      <c r="N36" s="102" t="s">
        <v>4</v>
      </c>
      <c r="O36" s="101" t="s">
        <v>164</v>
      </c>
      <c r="P36" s="24" t="s">
        <v>244</v>
      </c>
      <c r="Q36" s="196"/>
      <c r="R36" s="196"/>
      <c r="S36" s="196"/>
      <c r="T36" s="196"/>
      <c r="U36" s="196"/>
      <c r="V36" s="196"/>
      <c r="W36" s="196"/>
      <c r="X36" s="196"/>
      <c r="Y36" s="196"/>
      <c r="Z36" s="196"/>
      <c r="AA36" s="197"/>
      <c r="AB36" s="16" t="s">
        <v>321</v>
      </c>
      <c r="AC36" s="143">
        <v>0</v>
      </c>
      <c r="AD36" s="143">
        <v>0</v>
      </c>
      <c r="AE36" s="143">
        <v>-126421.95</v>
      </c>
      <c r="AF36" s="143">
        <v>-126421.95</v>
      </c>
      <c r="AG36" s="143">
        <v>0</v>
      </c>
      <c r="AH36" s="143">
        <v>0</v>
      </c>
      <c r="AI36" s="143">
        <v>0</v>
      </c>
      <c r="AJ36" s="5" t="s">
        <v>1</v>
      </c>
      <c r="AK36" s="32"/>
    </row>
    <row r="37" spans="1:37" ht="32.25" customHeight="1" x14ac:dyDescent="0.2">
      <c r="A37" s="6"/>
      <c r="B37" s="103"/>
      <c r="C37" s="107"/>
      <c r="D37" s="107"/>
      <c r="E37" s="106"/>
      <c r="F37" s="194" t="s">
        <v>242</v>
      </c>
      <c r="G37" s="194"/>
      <c r="H37" s="195"/>
      <c r="I37" s="34">
        <v>21</v>
      </c>
      <c r="J37" s="17" t="s">
        <v>241</v>
      </c>
      <c r="K37" s="102">
        <v>182</v>
      </c>
      <c r="L37" s="102" t="s">
        <v>239</v>
      </c>
      <c r="M37" s="102" t="s">
        <v>52</v>
      </c>
      <c r="N37" s="102" t="s">
        <v>4</v>
      </c>
      <c r="O37" s="101" t="s">
        <v>164</v>
      </c>
      <c r="P37" s="24" t="s">
        <v>240</v>
      </c>
      <c r="Q37" s="196"/>
      <c r="R37" s="196"/>
      <c r="S37" s="196"/>
      <c r="T37" s="196"/>
      <c r="U37" s="196"/>
      <c r="V37" s="196"/>
      <c r="W37" s="196"/>
      <c r="X37" s="196"/>
      <c r="Y37" s="196"/>
      <c r="Z37" s="196"/>
      <c r="AA37" s="197"/>
      <c r="AB37" s="16" t="s">
        <v>321</v>
      </c>
      <c r="AC37" s="143">
        <v>0</v>
      </c>
      <c r="AD37" s="143">
        <v>0</v>
      </c>
      <c r="AE37" s="143">
        <v>2050.35</v>
      </c>
      <c r="AF37" s="143">
        <v>2050.35</v>
      </c>
      <c r="AG37" s="143">
        <v>0</v>
      </c>
      <c r="AH37" s="143">
        <v>0</v>
      </c>
      <c r="AI37" s="143">
        <v>0</v>
      </c>
      <c r="AJ37" s="5" t="s">
        <v>1</v>
      </c>
      <c r="AK37" s="32"/>
    </row>
    <row r="38" spans="1:37" ht="11.25" customHeight="1" x14ac:dyDescent="0.2">
      <c r="A38" s="6"/>
      <c r="B38" s="103"/>
      <c r="C38" s="107"/>
      <c r="D38" s="108"/>
      <c r="E38" s="194" t="s">
        <v>238</v>
      </c>
      <c r="F38" s="194"/>
      <c r="G38" s="194"/>
      <c r="H38" s="195"/>
      <c r="I38" s="34">
        <v>22</v>
      </c>
      <c r="J38" s="17" t="s">
        <v>235</v>
      </c>
      <c r="K38" s="102">
        <v>182</v>
      </c>
      <c r="L38" s="102" t="s">
        <v>237</v>
      </c>
      <c r="M38" s="102" t="s">
        <v>53</v>
      </c>
      <c r="N38" s="23" t="s">
        <v>4</v>
      </c>
      <c r="O38" s="101" t="s">
        <v>164</v>
      </c>
      <c r="P38" s="24" t="s">
        <v>234</v>
      </c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7"/>
      <c r="AB38" s="16" t="s">
        <v>321</v>
      </c>
      <c r="AC38" s="143">
        <f t="shared" ref="AC38:AI38" si="5">AC39</f>
        <v>183000</v>
      </c>
      <c r="AD38" s="143">
        <f t="shared" si="5"/>
        <v>183000</v>
      </c>
      <c r="AE38" s="143">
        <f t="shared" si="5"/>
        <v>118032.65</v>
      </c>
      <c r="AF38" s="143">
        <f>AF39</f>
        <v>73000</v>
      </c>
      <c r="AG38" s="143">
        <f t="shared" si="5"/>
        <v>275000</v>
      </c>
      <c r="AH38" s="143">
        <f t="shared" si="5"/>
        <v>290000</v>
      </c>
      <c r="AI38" s="143">
        <f t="shared" si="5"/>
        <v>306000</v>
      </c>
      <c r="AJ38" s="5" t="s">
        <v>1</v>
      </c>
      <c r="AK38" s="32"/>
    </row>
    <row r="39" spans="1:37" ht="11.25" customHeight="1" x14ac:dyDescent="0.2">
      <c r="A39" s="6"/>
      <c r="B39" s="103"/>
      <c r="C39" s="107"/>
      <c r="D39" s="107"/>
      <c r="E39" s="106"/>
      <c r="F39" s="194" t="s">
        <v>236</v>
      </c>
      <c r="G39" s="194"/>
      <c r="H39" s="195"/>
      <c r="I39" s="34">
        <v>23</v>
      </c>
      <c r="J39" s="17" t="s">
        <v>235</v>
      </c>
      <c r="K39" s="102">
        <v>182</v>
      </c>
      <c r="L39" s="102" t="s">
        <v>233</v>
      </c>
      <c r="M39" s="102" t="s">
        <v>53</v>
      </c>
      <c r="N39" s="102" t="s">
        <v>4</v>
      </c>
      <c r="O39" s="101" t="s">
        <v>164</v>
      </c>
      <c r="P39" s="24" t="s">
        <v>234</v>
      </c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7"/>
      <c r="AB39" s="16" t="s">
        <v>321</v>
      </c>
      <c r="AC39" s="143">
        <v>183000</v>
      </c>
      <c r="AD39" s="143">
        <v>183000</v>
      </c>
      <c r="AE39" s="143">
        <v>118032.65</v>
      </c>
      <c r="AF39" s="143">
        <v>73000</v>
      </c>
      <c r="AG39" s="143">
        <v>275000</v>
      </c>
      <c r="AH39" s="143">
        <v>290000</v>
      </c>
      <c r="AI39" s="143">
        <v>306000</v>
      </c>
      <c r="AJ39" s="5" t="s">
        <v>1</v>
      </c>
      <c r="AK39" s="32"/>
    </row>
    <row r="40" spans="1:37" ht="22.5" customHeight="1" x14ac:dyDescent="0.2">
      <c r="A40" s="6"/>
      <c r="B40" s="103"/>
      <c r="C40" s="108"/>
      <c r="D40" s="107"/>
      <c r="E40" s="106"/>
      <c r="F40" s="105"/>
      <c r="G40" s="105"/>
      <c r="H40" s="106"/>
      <c r="I40" s="34"/>
      <c r="J40" s="17" t="s">
        <v>343</v>
      </c>
      <c r="K40" s="102">
        <v>182</v>
      </c>
      <c r="L40" s="102">
        <v>10504000</v>
      </c>
      <c r="M40" s="23" t="s">
        <v>52</v>
      </c>
      <c r="N40" s="23" t="s">
        <v>4</v>
      </c>
      <c r="O40" s="101">
        <v>110</v>
      </c>
      <c r="P40" s="24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2"/>
      <c r="AB40" s="16" t="s">
        <v>321</v>
      </c>
      <c r="AC40" s="143">
        <f t="shared" ref="AC40:AI40" si="6">AC41</f>
        <v>6338000</v>
      </c>
      <c r="AD40" s="143">
        <f t="shared" si="6"/>
        <v>6338000</v>
      </c>
      <c r="AE40" s="143">
        <f t="shared" si="6"/>
        <v>4355035.34</v>
      </c>
      <c r="AF40" s="143">
        <f t="shared" si="6"/>
        <v>7613000</v>
      </c>
      <c r="AG40" s="143">
        <f t="shared" si="6"/>
        <v>9778000</v>
      </c>
      <c r="AH40" s="143">
        <f t="shared" si="6"/>
        <v>10290000</v>
      </c>
      <c r="AI40" s="143">
        <f t="shared" si="6"/>
        <v>10701000</v>
      </c>
      <c r="AJ40" s="5"/>
      <c r="AK40" s="32"/>
    </row>
    <row r="41" spans="1:37" ht="22.5" customHeight="1" x14ac:dyDescent="0.2">
      <c r="A41" s="6"/>
      <c r="B41" s="103"/>
      <c r="C41" s="108"/>
      <c r="D41" s="107"/>
      <c r="E41" s="106"/>
      <c r="F41" s="105"/>
      <c r="G41" s="105"/>
      <c r="H41" s="106"/>
      <c r="I41" s="34"/>
      <c r="J41" s="17" t="s">
        <v>344</v>
      </c>
      <c r="K41" s="102">
        <v>182</v>
      </c>
      <c r="L41" s="102">
        <v>10504010</v>
      </c>
      <c r="M41" s="23" t="s">
        <v>52</v>
      </c>
      <c r="N41" s="102" t="s">
        <v>4</v>
      </c>
      <c r="O41" s="101">
        <v>110</v>
      </c>
      <c r="P41" s="24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2"/>
      <c r="AB41" s="16" t="s">
        <v>321</v>
      </c>
      <c r="AC41" s="143">
        <v>6338000</v>
      </c>
      <c r="AD41" s="143">
        <v>6338000</v>
      </c>
      <c r="AE41" s="143">
        <v>4355035.34</v>
      </c>
      <c r="AF41" s="143">
        <v>7613000</v>
      </c>
      <c r="AG41" s="143">
        <v>9778000</v>
      </c>
      <c r="AH41" s="143">
        <v>10290000</v>
      </c>
      <c r="AI41" s="143">
        <v>10701000</v>
      </c>
      <c r="AJ41" s="5"/>
      <c r="AK41" s="32"/>
    </row>
    <row r="42" spans="1:37" ht="12" customHeight="1" x14ac:dyDescent="0.2">
      <c r="A42" s="6"/>
      <c r="B42" s="103"/>
      <c r="C42" s="108"/>
      <c r="D42" s="190" t="s">
        <v>232</v>
      </c>
      <c r="E42" s="190"/>
      <c r="F42" s="190"/>
      <c r="G42" s="190"/>
      <c r="H42" s="191"/>
      <c r="I42" s="34">
        <v>24</v>
      </c>
      <c r="J42" s="21" t="s">
        <v>231</v>
      </c>
      <c r="K42" s="102">
        <v>182</v>
      </c>
      <c r="L42" s="116" t="s">
        <v>230</v>
      </c>
      <c r="M42" s="116" t="s">
        <v>12</v>
      </c>
      <c r="N42" s="116" t="s">
        <v>4</v>
      </c>
      <c r="O42" s="115" t="s">
        <v>13</v>
      </c>
      <c r="P42" s="24" t="s">
        <v>229</v>
      </c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3"/>
      <c r="AB42" s="16" t="s">
        <v>321</v>
      </c>
      <c r="AC42" s="142">
        <f t="shared" ref="AC42:AI42" si="7">AC43+AC45</f>
        <v>44338000</v>
      </c>
      <c r="AD42" s="142">
        <f t="shared" si="7"/>
        <v>44338000</v>
      </c>
      <c r="AE42" s="142">
        <f t="shared" si="7"/>
        <v>17547512.859999999</v>
      </c>
      <c r="AF42" s="142">
        <f t="shared" si="7"/>
        <v>39495000</v>
      </c>
      <c r="AG42" s="176">
        <f t="shared" si="7"/>
        <v>43160000</v>
      </c>
      <c r="AH42" s="176">
        <f t="shared" si="7"/>
        <v>44946000</v>
      </c>
      <c r="AI42" s="176">
        <f t="shared" si="7"/>
        <v>46562000</v>
      </c>
      <c r="AJ42" s="5" t="s">
        <v>1</v>
      </c>
      <c r="AK42" s="32"/>
    </row>
    <row r="43" spans="1:37" ht="11.25" customHeight="1" x14ac:dyDescent="0.2">
      <c r="A43" s="6"/>
      <c r="B43" s="103"/>
      <c r="C43" s="107"/>
      <c r="D43" s="108"/>
      <c r="E43" s="194" t="s">
        <v>228</v>
      </c>
      <c r="F43" s="194"/>
      <c r="G43" s="194"/>
      <c r="H43" s="195"/>
      <c r="I43" s="34">
        <v>25</v>
      </c>
      <c r="J43" s="17" t="s">
        <v>227</v>
      </c>
      <c r="K43" s="102">
        <v>182</v>
      </c>
      <c r="L43" s="102" t="s">
        <v>226</v>
      </c>
      <c r="M43" s="102" t="s">
        <v>12</v>
      </c>
      <c r="N43" s="102" t="s">
        <v>4</v>
      </c>
      <c r="O43" s="101" t="s">
        <v>164</v>
      </c>
      <c r="P43" s="24" t="s">
        <v>223</v>
      </c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7"/>
      <c r="AB43" s="16" t="s">
        <v>321</v>
      </c>
      <c r="AC43" s="143">
        <f t="shared" ref="AC43:AI43" si="8">AC44</f>
        <v>13667000</v>
      </c>
      <c r="AD43" s="143">
        <f t="shared" si="8"/>
        <v>13667000</v>
      </c>
      <c r="AE43" s="143">
        <f t="shared" si="8"/>
        <v>85932.79</v>
      </c>
      <c r="AF43" s="143">
        <f t="shared" si="8"/>
        <v>12800000</v>
      </c>
      <c r="AG43" s="143">
        <f t="shared" si="8"/>
        <v>14392000</v>
      </c>
      <c r="AH43" s="143">
        <f t="shared" si="8"/>
        <v>16178000</v>
      </c>
      <c r="AI43" s="143">
        <f t="shared" si="8"/>
        <v>17794000</v>
      </c>
      <c r="AJ43" s="5" t="s">
        <v>1</v>
      </c>
      <c r="AK43" s="32"/>
    </row>
    <row r="44" spans="1:37" ht="32.25" customHeight="1" x14ac:dyDescent="0.2">
      <c r="A44" s="6"/>
      <c r="B44" s="103"/>
      <c r="C44" s="107"/>
      <c r="D44" s="107"/>
      <c r="E44" s="106"/>
      <c r="F44" s="194" t="s">
        <v>225</v>
      </c>
      <c r="G44" s="194"/>
      <c r="H44" s="195"/>
      <c r="I44" s="34">
        <v>26</v>
      </c>
      <c r="J44" s="17" t="s">
        <v>224</v>
      </c>
      <c r="K44" s="102">
        <v>182</v>
      </c>
      <c r="L44" s="102" t="s">
        <v>222</v>
      </c>
      <c r="M44" s="102" t="s">
        <v>5</v>
      </c>
      <c r="N44" s="102" t="s">
        <v>4</v>
      </c>
      <c r="O44" s="101" t="s">
        <v>164</v>
      </c>
      <c r="P44" s="24" t="s">
        <v>223</v>
      </c>
      <c r="Q44" s="196"/>
      <c r="R44" s="196"/>
      <c r="S44" s="196"/>
      <c r="T44" s="196"/>
      <c r="U44" s="196"/>
      <c r="V44" s="196"/>
      <c r="W44" s="196"/>
      <c r="X44" s="196"/>
      <c r="Y44" s="196"/>
      <c r="Z44" s="196"/>
      <c r="AA44" s="197"/>
      <c r="AB44" s="16" t="s">
        <v>321</v>
      </c>
      <c r="AC44" s="143">
        <v>13667000</v>
      </c>
      <c r="AD44" s="143">
        <v>13667000</v>
      </c>
      <c r="AE44" s="143">
        <v>85932.79</v>
      </c>
      <c r="AF44" s="143">
        <v>12800000</v>
      </c>
      <c r="AG44" s="143">
        <v>14392000</v>
      </c>
      <c r="AH44" s="143">
        <v>16178000</v>
      </c>
      <c r="AI44" s="143">
        <v>17794000</v>
      </c>
      <c r="AJ44" s="5" t="s">
        <v>1</v>
      </c>
      <c r="AK44" s="32"/>
    </row>
    <row r="45" spans="1:37" ht="17.25" customHeight="1" x14ac:dyDescent="0.2">
      <c r="A45" s="6"/>
      <c r="B45" s="103"/>
      <c r="C45" s="107"/>
      <c r="D45" s="108"/>
      <c r="E45" s="194" t="s">
        <v>221</v>
      </c>
      <c r="F45" s="194"/>
      <c r="G45" s="194"/>
      <c r="H45" s="195"/>
      <c r="I45" s="34">
        <v>27</v>
      </c>
      <c r="J45" s="17" t="s">
        <v>220</v>
      </c>
      <c r="K45" s="102">
        <v>182</v>
      </c>
      <c r="L45" s="102" t="s">
        <v>219</v>
      </c>
      <c r="M45" s="102" t="s">
        <v>12</v>
      </c>
      <c r="N45" s="102" t="s">
        <v>4</v>
      </c>
      <c r="O45" s="101" t="s">
        <v>164</v>
      </c>
      <c r="P45" s="24" t="s">
        <v>218</v>
      </c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7"/>
      <c r="AB45" s="16" t="s">
        <v>321</v>
      </c>
      <c r="AC45" s="143">
        <f>AC47+AC49</f>
        <v>30671000</v>
      </c>
      <c r="AD45" s="143">
        <f>AD47+AD49</f>
        <v>30671000</v>
      </c>
      <c r="AE45" s="143">
        <f>AE47+AE49</f>
        <v>17461580.07</v>
      </c>
      <c r="AF45" s="143">
        <f>AF46+AF48</f>
        <v>26695000</v>
      </c>
      <c r="AG45" s="143">
        <f>AG46+AG48</f>
        <v>28768000</v>
      </c>
      <c r="AH45" s="143">
        <f>AH46+AH48</f>
        <v>28768000</v>
      </c>
      <c r="AI45" s="143">
        <f>AI46+AI48</f>
        <v>28768000</v>
      </c>
      <c r="AJ45" s="5" t="s">
        <v>1</v>
      </c>
      <c r="AK45" s="32"/>
    </row>
    <row r="46" spans="1:37" ht="22.5" customHeight="1" x14ac:dyDescent="0.2">
      <c r="A46" s="6"/>
      <c r="B46" s="103"/>
      <c r="C46" s="107"/>
      <c r="D46" s="107"/>
      <c r="E46" s="106"/>
      <c r="F46" s="194" t="s">
        <v>217</v>
      </c>
      <c r="G46" s="194"/>
      <c r="H46" s="195"/>
      <c r="I46" s="34">
        <v>28</v>
      </c>
      <c r="J46" s="17" t="s">
        <v>216</v>
      </c>
      <c r="K46" s="102">
        <v>182</v>
      </c>
      <c r="L46" s="102" t="s">
        <v>215</v>
      </c>
      <c r="M46" s="102" t="s">
        <v>12</v>
      </c>
      <c r="N46" s="102" t="s">
        <v>4</v>
      </c>
      <c r="O46" s="101" t="s">
        <v>164</v>
      </c>
      <c r="P46" s="24" t="s">
        <v>214</v>
      </c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7"/>
      <c r="AB46" s="16" t="s">
        <v>321</v>
      </c>
      <c r="AC46" s="143">
        <f t="shared" ref="AC46:AI46" si="9">AC47</f>
        <v>22866000</v>
      </c>
      <c r="AD46" s="143">
        <f t="shared" si="9"/>
        <v>22866000</v>
      </c>
      <c r="AE46" s="143">
        <f t="shared" si="9"/>
        <v>15181035.65</v>
      </c>
      <c r="AF46" s="143">
        <f t="shared" si="9"/>
        <v>18914766</v>
      </c>
      <c r="AG46" s="143">
        <f t="shared" si="9"/>
        <v>21571000</v>
      </c>
      <c r="AH46" s="143">
        <f t="shared" si="9"/>
        <v>21571000</v>
      </c>
      <c r="AI46" s="143">
        <f t="shared" si="9"/>
        <v>21571000</v>
      </c>
      <c r="AJ46" s="5" t="s">
        <v>1</v>
      </c>
      <c r="AK46" s="32"/>
    </row>
    <row r="47" spans="1:37" s="85" customFormat="1" ht="49.5" customHeight="1" x14ac:dyDescent="0.2">
      <c r="A47" s="19"/>
      <c r="B47" s="20"/>
      <c r="C47" s="22"/>
      <c r="D47" s="22"/>
      <c r="E47" s="17"/>
      <c r="F47" s="20"/>
      <c r="G47" s="20"/>
      <c r="H47" s="17"/>
      <c r="I47" s="34">
        <v>29</v>
      </c>
      <c r="J47" s="17" t="s">
        <v>328</v>
      </c>
      <c r="K47" s="16">
        <v>182</v>
      </c>
      <c r="L47" s="102">
        <v>10606032</v>
      </c>
      <c r="M47" s="23" t="s">
        <v>5</v>
      </c>
      <c r="N47" s="23" t="s">
        <v>4</v>
      </c>
      <c r="O47" s="101">
        <v>110</v>
      </c>
      <c r="P47" s="24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2"/>
      <c r="AB47" s="16" t="s">
        <v>321</v>
      </c>
      <c r="AC47" s="143">
        <v>22866000</v>
      </c>
      <c r="AD47" s="143">
        <v>22866000</v>
      </c>
      <c r="AE47" s="143">
        <v>15181035.65</v>
      </c>
      <c r="AF47" s="143">
        <v>18914766</v>
      </c>
      <c r="AG47" s="143">
        <v>21571000</v>
      </c>
      <c r="AH47" s="143">
        <v>21571000</v>
      </c>
      <c r="AI47" s="143">
        <v>21571000</v>
      </c>
      <c r="AJ47" s="26"/>
      <c r="AK47" s="88"/>
    </row>
    <row r="48" spans="1:37" ht="29.25" customHeight="1" x14ac:dyDescent="0.2">
      <c r="A48" s="6"/>
      <c r="B48" s="103"/>
      <c r="C48" s="107"/>
      <c r="D48" s="107"/>
      <c r="E48" s="106"/>
      <c r="F48" s="194" t="s">
        <v>213</v>
      </c>
      <c r="G48" s="194"/>
      <c r="H48" s="195"/>
      <c r="I48" s="34">
        <v>30</v>
      </c>
      <c r="J48" s="17" t="s">
        <v>212</v>
      </c>
      <c r="K48" s="102">
        <v>182</v>
      </c>
      <c r="L48" s="102" t="s">
        <v>211</v>
      </c>
      <c r="M48" s="102" t="s">
        <v>12</v>
      </c>
      <c r="N48" s="102" t="s">
        <v>4</v>
      </c>
      <c r="O48" s="101" t="s">
        <v>164</v>
      </c>
      <c r="P48" s="24" t="s">
        <v>210</v>
      </c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7"/>
      <c r="AB48" s="16" t="s">
        <v>321</v>
      </c>
      <c r="AC48" s="143">
        <f t="shared" ref="AC48:AI48" si="10">AC49</f>
        <v>7805000</v>
      </c>
      <c r="AD48" s="143">
        <f t="shared" si="10"/>
        <v>7805000</v>
      </c>
      <c r="AE48" s="143">
        <f t="shared" si="10"/>
        <v>2280544.42</v>
      </c>
      <c r="AF48" s="143">
        <f t="shared" si="10"/>
        <v>7780234</v>
      </c>
      <c r="AG48" s="143">
        <f t="shared" si="10"/>
        <v>7197000</v>
      </c>
      <c r="AH48" s="143">
        <f t="shared" si="10"/>
        <v>7197000</v>
      </c>
      <c r="AI48" s="143">
        <f t="shared" si="10"/>
        <v>7197000</v>
      </c>
      <c r="AJ48" s="5" t="s">
        <v>1</v>
      </c>
      <c r="AK48" s="32"/>
    </row>
    <row r="49" spans="1:37" s="85" customFormat="1" ht="36" customHeight="1" x14ac:dyDescent="0.2">
      <c r="A49" s="19"/>
      <c r="B49" s="20"/>
      <c r="C49" s="21"/>
      <c r="D49" s="22"/>
      <c r="E49" s="17"/>
      <c r="F49" s="20"/>
      <c r="G49" s="20"/>
      <c r="H49" s="17"/>
      <c r="I49" s="34">
        <v>31</v>
      </c>
      <c r="J49" s="17" t="s">
        <v>329</v>
      </c>
      <c r="K49" s="102">
        <v>182</v>
      </c>
      <c r="L49" s="102">
        <v>10606042</v>
      </c>
      <c r="M49" s="23" t="s">
        <v>5</v>
      </c>
      <c r="N49" s="23" t="s">
        <v>4</v>
      </c>
      <c r="O49" s="101">
        <v>110</v>
      </c>
      <c r="P49" s="24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2"/>
      <c r="AB49" s="16" t="s">
        <v>321</v>
      </c>
      <c r="AC49" s="143">
        <v>7805000</v>
      </c>
      <c r="AD49" s="143">
        <v>7805000</v>
      </c>
      <c r="AE49" s="143">
        <v>2280544.42</v>
      </c>
      <c r="AF49" s="143">
        <v>7780234</v>
      </c>
      <c r="AG49" s="143">
        <v>7197000</v>
      </c>
      <c r="AH49" s="143">
        <v>7197000</v>
      </c>
      <c r="AI49" s="143">
        <v>7197000</v>
      </c>
      <c r="AJ49" s="26"/>
      <c r="AK49" s="88"/>
    </row>
    <row r="50" spans="1:37" ht="23.25" customHeight="1" x14ac:dyDescent="0.2">
      <c r="A50" s="6"/>
      <c r="B50" s="103"/>
      <c r="C50" s="108"/>
      <c r="D50" s="190" t="s">
        <v>208</v>
      </c>
      <c r="E50" s="190"/>
      <c r="F50" s="190"/>
      <c r="G50" s="190"/>
      <c r="H50" s="191"/>
      <c r="I50" s="34">
        <v>32</v>
      </c>
      <c r="J50" s="21" t="s">
        <v>207</v>
      </c>
      <c r="K50" s="102">
        <v>182</v>
      </c>
      <c r="L50" s="116" t="s">
        <v>206</v>
      </c>
      <c r="M50" s="116" t="s">
        <v>12</v>
      </c>
      <c r="N50" s="116" t="s">
        <v>4</v>
      </c>
      <c r="O50" s="115" t="s">
        <v>13</v>
      </c>
      <c r="P50" s="24" t="s">
        <v>202</v>
      </c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3"/>
      <c r="AB50" s="16" t="s">
        <v>321</v>
      </c>
      <c r="AC50" s="142">
        <f t="shared" ref="AC50:AI50" si="11">AC51</f>
        <v>247000</v>
      </c>
      <c r="AD50" s="142">
        <f t="shared" si="11"/>
        <v>247000</v>
      </c>
      <c r="AE50" s="142">
        <f t="shared" si="11"/>
        <v>259005.7</v>
      </c>
      <c r="AF50" s="142">
        <f t="shared" si="11"/>
        <v>302000</v>
      </c>
      <c r="AG50" s="142">
        <f t="shared" si="11"/>
        <v>189000</v>
      </c>
      <c r="AH50" s="142">
        <f t="shared" si="11"/>
        <v>198000</v>
      </c>
      <c r="AI50" s="142">
        <f t="shared" si="11"/>
        <v>206000</v>
      </c>
      <c r="AJ50" s="5" t="s">
        <v>1</v>
      </c>
      <c r="AK50" s="32"/>
    </row>
    <row r="51" spans="1:37" ht="11.25" customHeight="1" x14ac:dyDescent="0.2">
      <c r="A51" s="6"/>
      <c r="B51" s="103"/>
      <c r="C51" s="107"/>
      <c r="D51" s="108"/>
      <c r="E51" s="194" t="s">
        <v>205</v>
      </c>
      <c r="F51" s="194"/>
      <c r="G51" s="194"/>
      <c r="H51" s="195"/>
      <c r="I51" s="34">
        <v>33</v>
      </c>
      <c r="J51" s="17" t="s">
        <v>204</v>
      </c>
      <c r="K51" s="102">
        <v>182</v>
      </c>
      <c r="L51" s="102" t="s">
        <v>203</v>
      </c>
      <c r="M51" s="102" t="s">
        <v>53</v>
      </c>
      <c r="N51" s="102" t="s">
        <v>4</v>
      </c>
      <c r="O51" s="101" t="s">
        <v>164</v>
      </c>
      <c r="P51" s="24" t="s">
        <v>202</v>
      </c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7"/>
      <c r="AB51" s="16" t="s">
        <v>321</v>
      </c>
      <c r="AC51" s="143">
        <f>AC52</f>
        <v>247000</v>
      </c>
      <c r="AD51" s="143">
        <f t="shared" ref="AD51:AI51" si="12">AD52+AD53</f>
        <v>247000</v>
      </c>
      <c r="AE51" s="143">
        <f t="shared" si="12"/>
        <v>259005.7</v>
      </c>
      <c r="AF51" s="143">
        <f t="shared" si="12"/>
        <v>302000</v>
      </c>
      <c r="AG51" s="143">
        <f t="shared" si="12"/>
        <v>189000</v>
      </c>
      <c r="AH51" s="143">
        <f t="shared" si="12"/>
        <v>198000</v>
      </c>
      <c r="AI51" s="143">
        <f t="shared" si="12"/>
        <v>206000</v>
      </c>
      <c r="AJ51" s="5" t="s">
        <v>1</v>
      </c>
      <c r="AK51" s="32"/>
    </row>
    <row r="52" spans="1:37" ht="21.75" customHeight="1" x14ac:dyDescent="0.2">
      <c r="A52" s="6"/>
      <c r="B52" s="103"/>
      <c r="C52" s="107"/>
      <c r="D52" s="107"/>
      <c r="E52" s="106"/>
      <c r="F52" s="194" t="s">
        <v>201</v>
      </c>
      <c r="G52" s="194"/>
      <c r="H52" s="195"/>
      <c r="I52" s="34">
        <v>34</v>
      </c>
      <c r="J52" s="17" t="s">
        <v>200</v>
      </c>
      <c r="K52" s="102">
        <v>182</v>
      </c>
      <c r="L52" s="102" t="s">
        <v>198</v>
      </c>
      <c r="M52" s="102" t="s">
        <v>53</v>
      </c>
      <c r="N52" s="102" t="s">
        <v>4</v>
      </c>
      <c r="O52" s="101" t="s">
        <v>164</v>
      </c>
      <c r="P52" s="24" t="s">
        <v>199</v>
      </c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7"/>
      <c r="AB52" s="16" t="s">
        <v>321</v>
      </c>
      <c r="AC52" s="143">
        <v>247000</v>
      </c>
      <c r="AD52" s="143">
        <v>247000</v>
      </c>
      <c r="AE52" s="143">
        <v>259005.7</v>
      </c>
      <c r="AF52" s="143">
        <v>302000</v>
      </c>
      <c r="AG52" s="143">
        <v>189000</v>
      </c>
      <c r="AH52" s="143">
        <v>198000</v>
      </c>
      <c r="AI52" s="143">
        <v>206000</v>
      </c>
      <c r="AJ52" s="5" t="s">
        <v>1</v>
      </c>
      <c r="AK52" s="32"/>
    </row>
    <row r="53" spans="1:37" ht="32.25" hidden="1" customHeight="1" x14ac:dyDescent="0.2">
      <c r="A53" s="6"/>
      <c r="B53" s="103"/>
      <c r="C53" s="107"/>
      <c r="D53" s="107"/>
      <c r="E53" s="106"/>
      <c r="F53" s="194" t="s">
        <v>197</v>
      </c>
      <c r="G53" s="194"/>
      <c r="H53" s="195"/>
      <c r="I53" s="34">
        <v>35</v>
      </c>
      <c r="J53" s="17" t="s">
        <v>196</v>
      </c>
      <c r="K53" s="102">
        <v>182</v>
      </c>
      <c r="L53" s="102" t="s">
        <v>195</v>
      </c>
      <c r="M53" s="102" t="s">
        <v>53</v>
      </c>
      <c r="N53" s="102" t="s">
        <v>4</v>
      </c>
      <c r="O53" s="101" t="s">
        <v>164</v>
      </c>
      <c r="P53" s="24" t="s">
        <v>194</v>
      </c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7"/>
      <c r="AB53" s="16" t="s">
        <v>321</v>
      </c>
      <c r="AC53" s="143">
        <v>0</v>
      </c>
      <c r="AD53" s="143">
        <v>0</v>
      </c>
      <c r="AE53" s="143">
        <v>0</v>
      </c>
      <c r="AF53" s="143">
        <v>0</v>
      </c>
      <c r="AG53" s="161">
        <v>0</v>
      </c>
      <c r="AH53" s="161">
        <v>0</v>
      </c>
      <c r="AI53" s="177">
        <v>0</v>
      </c>
      <c r="AJ53" s="5" t="s">
        <v>1</v>
      </c>
      <c r="AK53" s="32"/>
    </row>
    <row r="54" spans="1:37" ht="12" customHeight="1" x14ac:dyDescent="0.2">
      <c r="A54" s="6"/>
      <c r="B54" s="103"/>
      <c r="C54" s="108"/>
      <c r="D54" s="190" t="s">
        <v>193</v>
      </c>
      <c r="E54" s="190"/>
      <c r="F54" s="190"/>
      <c r="G54" s="190"/>
      <c r="H54" s="191"/>
      <c r="I54" s="34">
        <v>36</v>
      </c>
      <c r="J54" s="21" t="s">
        <v>192</v>
      </c>
      <c r="K54" s="102">
        <v>182</v>
      </c>
      <c r="L54" s="116" t="s">
        <v>191</v>
      </c>
      <c r="M54" s="116" t="s">
        <v>12</v>
      </c>
      <c r="N54" s="116" t="s">
        <v>4</v>
      </c>
      <c r="O54" s="115" t="s">
        <v>13</v>
      </c>
      <c r="P54" s="24" t="s">
        <v>2</v>
      </c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3"/>
      <c r="AB54" s="16" t="s">
        <v>321</v>
      </c>
      <c r="AC54" s="142">
        <f t="shared" ref="AC54:AJ54" si="13">AC55+AC57</f>
        <v>2300000</v>
      </c>
      <c r="AD54" s="142">
        <f t="shared" si="13"/>
        <v>2300000</v>
      </c>
      <c r="AE54" s="142">
        <f t="shared" si="13"/>
        <v>1560688.74</v>
      </c>
      <c r="AF54" s="142">
        <f t="shared" si="13"/>
        <v>2049000</v>
      </c>
      <c r="AG54" s="142">
        <f t="shared" si="13"/>
        <v>2064500</v>
      </c>
      <c r="AH54" s="142">
        <f t="shared" si="13"/>
        <v>2071500</v>
      </c>
      <c r="AI54" s="142">
        <f t="shared" si="13"/>
        <v>2071500</v>
      </c>
      <c r="AJ54" s="37" t="e">
        <f t="shared" si="13"/>
        <v>#VALUE!</v>
      </c>
      <c r="AK54" s="32"/>
    </row>
    <row r="55" spans="1:37" ht="21.75" customHeight="1" x14ac:dyDescent="0.2">
      <c r="A55" s="6"/>
      <c r="B55" s="103"/>
      <c r="C55" s="107"/>
      <c r="D55" s="108"/>
      <c r="E55" s="194" t="s">
        <v>190</v>
      </c>
      <c r="F55" s="194"/>
      <c r="G55" s="194"/>
      <c r="H55" s="195"/>
      <c r="I55" s="34">
        <v>37</v>
      </c>
      <c r="J55" s="17" t="s">
        <v>189</v>
      </c>
      <c r="K55" s="102">
        <v>182</v>
      </c>
      <c r="L55" s="102" t="s">
        <v>188</v>
      </c>
      <c r="M55" s="102" t="s">
        <v>53</v>
      </c>
      <c r="N55" s="102" t="s">
        <v>4</v>
      </c>
      <c r="O55" s="101" t="s">
        <v>164</v>
      </c>
      <c r="P55" s="24" t="s">
        <v>184</v>
      </c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7"/>
      <c r="AB55" s="16" t="s">
        <v>321</v>
      </c>
      <c r="AC55" s="143">
        <f t="shared" ref="AC55:AI55" si="14">AC56</f>
        <v>2280000</v>
      </c>
      <c r="AD55" s="143">
        <f t="shared" si="14"/>
        <v>2280000</v>
      </c>
      <c r="AE55" s="143">
        <f t="shared" si="14"/>
        <v>1555271.03</v>
      </c>
      <c r="AF55" s="143">
        <f t="shared" si="14"/>
        <v>2043582.29</v>
      </c>
      <c r="AG55" s="143">
        <f t="shared" si="14"/>
        <v>2051000</v>
      </c>
      <c r="AH55" s="143">
        <f t="shared" si="14"/>
        <v>2058000</v>
      </c>
      <c r="AI55" s="143">
        <f t="shared" si="14"/>
        <v>2058000</v>
      </c>
      <c r="AJ55" s="5" t="s">
        <v>1</v>
      </c>
      <c r="AK55" s="32"/>
    </row>
    <row r="56" spans="1:37" ht="32.25" customHeight="1" x14ac:dyDescent="0.2">
      <c r="A56" s="6"/>
      <c r="B56" s="103"/>
      <c r="C56" s="107"/>
      <c r="D56" s="107"/>
      <c r="E56" s="106"/>
      <c r="F56" s="194" t="s">
        <v>187</v>
      </c>
      <c r="G56" s="194"/>
      <c r="H56" s="195"/>
      <c r="I56" s="34">
        <v>38</v>
      </c>
      <c r="J56" s="17" t="s">
        <v>186</v>
      </c>
      <c r="K56" s="102">
        <v>182</v>
      </c>
      <c r="L56" s="102" t="s">
        <v>185</v>
      </c>
      <c r="M56" s="102" t="s">
        <v>53</v>
      </c>
      <c r="N56" s="102" t="s">
        <v>4</v>
      </c>
      <c r="O56" s="101" t="s">
        <v>164</v>
      </c>
      <c r="P56" s="24" t="s">
        <v>184</v>
      </c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7"/>
      <c r="AB56" s="16" t="s">
        <v>321</v>
      </c>
      <c r="AC56" s="143">
        <v>2280000</v>
      </c>
      <c r="AD56" s="143">
        <v>2280000</v>
      </c>
      <c r="AE56" s="143">
        <v>1555271.03</v>
      </c>
      <c r="AF56" s="143">
        <v>2043582.29</v>
      </c>
      <c r="AG56" s="143">
        <v>2051000</v>
      </c>
      <c r="AH56" s="143">
        <v>2058000</v>
      </c>
      <c r="AI56" s="143">
        <v>2058000</v>
      </c>
      <c r="AJ56" s="5" t="s">
        <v>1</v>
      </c>
      <c r="AK56" s="32"/>
    </row>
    <row r="57" spans="1:37" ht="21.75" customHeight="1" x14ac:dyDescent="0.2">
      <c r="A57" s="6"/>
      <c r="B57" s="103"/>
      <c r="C57" s="107"/>
      <c r="D57" s="108"/>
      <c r="E57" s="194" t="s">
        <v>183</v>
      </c>
      <c r="F57" s="194"/>
      <c r="G57" s="194"/>
      <c r="H57" s="195"/>
      <c r="I57" s="34">
        <v>39</v>
      </c>
      <c r="J57" s="17" t="s">
        <v>182</v>
      </c>
      <c r="K57" s="23" t="s">
        <v>13</v>
      </c>
      <c r="L57" s="102" t="s">
        <v>181</v>
      </c>
      <c r="M57" s="102" t="s">
        <v>53</v>
      </c>
      <c r="N57" s="23" t="s">
        <v>4</v>
      </c>
      <c r="O57" s="101" t="s">
        <v>164</v>
      </c>
      <c r="P57" s="24" t="s">
        <v>177</v>
      </c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7"/>
      <c r="AB57" s="16"/>
      <c r="AC57" s="143">
        <f>AC58</f>
        <v>20000</v>
      </c>
      <c r="AD57" s="143">
        <f>AD58</f>
        <v>20000</v>
      </c>
      <c r="AE57" s="143">
        <f>AE58</f>
        <v>5417.71</v>
      </c>
      <c r="AF57" s="143">
        <f>AF58</f>
        <v>5417.71</v>
      </c>
      <c r="AG57" s="25">
        <f>SUM(AG58:AG59)</f>
        <v>13500</v>
      </c>
      <c r="AH57" s="25">
        <f>SUM(AH58:AH59)</f>
        <v>13500</v>
      </c>
      <c r="AI57" s="25">
        <f>SUM(AI58:AI59)</f>
        <v>13500</v>
      </c>
      <c r="AJ57" s="5" t="s">
        <v>1</v>
      </c>
      <c r="AK57" s="32"/>
    </row>
    <row r="58" spans="1:37" ht="21.75" customHeight="1" x14ac:dyDescent="0.2">
      <c r="A58" s="6"/>
      <c r="B58" s="103"/>
      <c r="C58" s="107"/>
      <c r="D58" s="108"/>
      <c r="E58" s="106"/>
      <c r="F58" s="105"/>
      <c r="G58" s="105"/>
      <c r="H58" s="106"/>
      <c r="I58" s="34"/>
      <c r="J58" s="17" t="s">
        <v>179</v>
      </c>
      <c r="K58" s="102">
        <v>303</v>
      </c>
      <c r="L58" s="102" t="s">
        <v>178</v>
      </c>
      <c r="M58" s="102" t="s">
        <v>53</v>
      </c>
      <c r="N58" s="102">
        <v>1000</v>
      </c>
      <c r="O58" s="101" t="s">
        <v>164</v>
      </c>
      <c r="P58" s="24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16" t="s">
        <v>345</v>
      </c>
      <c r="AC58" s="143">
        <v>20000</v>
      </c>
      <c r="AD58" s="143">
        <v>20000</v>
      </c>
      <c r="AE58" s="143">
        <v>5417.71</v>
      </c>
      <c r="AF58" s="143">
        <v>5417.71</v>
      </c>
      <c r="AG58" s="25">
        <v>13500</v>
      </c>
      <c r="AH58" s="25">
        <v>13500</v>
      </c>
      <c r="AI58" s="25">
        <v>13500</v>
      </c>
      <c r="AJ58" s="5"/>
      <c r="AK58" s="32"/>
    </row>
    <row r="59" spans="1:37" s="78" customFormat="1" ht="2.25" hidden="1" customHeight="1" x14ac:dyDescent="0.2">
      <c r="A59" s="69"/>
      <c r="B59" s="70"/>
      <c r="C59" s="111"/>
      <c r="D59" s="111"/>
      <c r="E59" s="118"/>
      <c r="F59" s="200" t="s">
        <v>180</v>
      </c>
      <c r="G59" s="200"/>
      <c r="H59" s="201"/>
      <c r="I59" s="71">
        <v>40</v>
      </c>
      <c r="J59" s="79" t="s">
        <v>179</v>
      </c>
      <c r="K59" s="72" t="s">
        <v>7</v>
      </c>
      <c r="L59" s="120" t="s">
        <v>178</v>
      </c>
      <c r="M59" s="120" t="s">
        <v>53</v>
      </c>
      <c r="N59" s="120">
        <v>1000</v>
      </c>
      <c r="O59" s="119" t="s">
        <v>164</v>
      </c>
      <c r="P59" s="73" t="s">
        <v>177</v>
      </c>
      <c r="Q59" s="202"/>
      <c r="R59" s="202"/>
      <c r="S59" s="202"/>
      <c r="T59" s="202"/>
      <c r="U59" s="202"/>
      <c r="V59" s="202"/>
      <c r="W59" s="202"/>
      <c r="X59" s="202"/>
      <c r="Y59" s="202"/>
      <c r="Z59" s="202"/>
      <c r="AA59" s="203"/>
      <c r="AB59" s="74" t="s">
        <v>325</v>
      </c>
      <c r="AC59" s="144">
        <v>0</v>
      </c>
      <c r="AD59" s="144">
        <v>0</v>
      </c>
      <c r="AE59" s="144">
        <v>0</v>
      </c>
      <c r="AF59" s="144">
        <v>0</v>
      </c>
      <c r="AG59" s="125">
        <v>0</v>
      </c>
      <c r="AH59" s="125">
        <v>0</v>
      </c>
      <c r="AI59" s="129"/>
      <c r="AJ59" s="75" t="s">
        <v>1</v>
      </c>
      <c r="AK59" s="77"/>
    </row>
    <row r="60" spans="1:37" ht="34.5" customHeight="1" x14ac:dyDescent="0.2">
      <c r="A60" s="6"/>
      <c r="B60" s="103"/>
      <c r="C60" s="108"/>
      <c r="D60" s="190" t="s">
        <v>176</v>
      </c>
      <c r="E60" s="190"/>
      <c r="F60" s="190"/>
      <c r="G60" s="190"/>
      <c r="H60" s="191"/>
      <c r="I60" s="34">
        <v>41</v>
      </c>
      <c r="J60" s="21" t="s">
        <v>175</v>
      </c>
      <c r="K60" s="102">
        <v>182</v>
      </c>
      <c r="L60" s="116" t="s">
        <v>174</v>
      </c>
      <c r="M60" s="116" t="s">
        <v>12</v>
      </c>
      <c r="N60" s="116" t="s">
        <v>4</v>
      </c>
      <c r="O60" s="115" t="s">
        <v>13</v>
      </c>
      <c r="P60" s="24" t="s">
        <v>163</v>
      </c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3"/>
      <c r="AB60" s="16" t="s">
        <v>321</v>
      </c>
      <c r="AC60" s="142">
        <v>0</v>
      </c>
      <c r="AD60" s="142">
        <f t="shared" ref="AD60:AK62" si="15">AD61</f>
        <v>0</v>
      </c>
      <c r="AE60" s="142">
        <f t="shared" si="15"/>
        <v>-150</v>
      </c>
      <c r="AF60" s="142">
        <f>AF61+AF62+AF63</f>
        <v>-150</v>
      </c>
      <c r="AG60" s="37">
        <f t="shared" si="15"/>
        <v>0</v>
      </c>
      <c r="AH60" s="37">
        <f t="shared" si="15"/>
        <v>0</v>
      </c>
      <c r="AI60" s="37">
        <f t="shared" si="15"/>
        <v>0</v>
      </c>
      <c r="AJ60" s="37" t="str">
        <f t="shared" si="15"/>
        <v/>
      </c>
      <c r="AK60" s="37">
        <f t="shared" si="15"/>
        <v>0</v>
      </c>
    </row>
    <row r="61" spans="1:37" ht="11.25" customHeight="1" x14ac:dyDescent="0.2">
      <c r="A61" s="6"/>
      <c r="B61" s="103"/>
      <c r="C61" s="107"/>
      <c r="D61" s="108"/>
      <c r="E61" s="194" t="s">
        <v>173</v>
      </c>
      <c r="F61" s="194"/>
      <c r="G61" s="194"/>
      <c r="H61" s="195"/>
      <c r="I61" s="34">
        <v>42</v>
      </c>
      <c r="J61" s="17" t="s">
        <v>172</v>
      </c>
      <c r="K61" s="102">
        <v>182</v>
      </c>
      <c r="L61" s="102" t="s">
        <v>171</v>
      </c>
      <c r="M61" s="102" t="s">
        <v>12</v>
      </c>
      <c r="N61" s="102" t="s">
        <v>4</v>
      </c>
      <c r="O61" s="101" t="s">
        <v>164</v>
      </c>
      <c r="P61" s="24" t="s">
        <v>163</v>
      </c>
      <c r="Q61" s="196"/>
      <c r="R61" s="196"/>
      <c r="S61" s="196"/>
      <c r="T61" s="196"/>
      <c r="U61" s="196"/>
      <c r="V61" s="196"/>
      <c r="W61" s="196"/>
      <c r="X61" s="196"/>
      <c r="Y61" s="196"/>
      <c r="Z61" s="196"/>
      <c r="AA61" s="197"/>
      <c r="AB61" s="16" t="s">
        <v>321</v>
      </c>
      <c r="AC61" s="143">
        <v>0</v>
      </c>
      <c r="AD61" s="143">
        <f t="shared" si="15"/>
        <v>0</v>
      </c>
      <c r="AE61" s="143">
        <f t="shared" si="15"/>
        <v>-150</v>
      </c>
      <c r="AF61" s="143">
        <f t="shared" si="15"/>
        <v>0</v>
      </c>
      <c r="AG61" s="25">
        <f t="shared" si="15"/>
        <v>0</v>
      </c>
      <c r="AH61" s="25">
        <f t="shared" si="15"/>
        <v>0</v>
      </c>
      <c r="AI61" s="25">
        <f t="shared" si="15"/>
        <v>0</v>
      </c>
      <c r="AJ61" s="5" t="s">
        <v>1</v>
      </c>
      <c r="AK61" s="32"/>
    </row>
    <row r="62" spans="1:37" ht="21.75" customHeight="1" x14ac:dyDescent="0.2">
      <c r="A62" s="6"/>
      <c r="B62" s="103"/>
      <c r="C62" s="107"/>
      <c r="D62" s="107"/>
      <c r="E62" s="106"/>
      <c r="F62" s="194" t="s">
        <v>170</v>
      </c>
      <c r="G62" s="194"/>
      <c r="H62" s="195"/>
      <c r="I62" s="34">
        <v>43</v>
      </c>
      <c r="J62" s="17" t="s">
        <v>169</v>
      </c>
      <c r="K62" s="102">
        <v>182</v>
      </c>
      <c r="L62" s="102" t="s">
        <v>168</v>
      </c>
      <c r="M62" s="102" t="s">
        <v>12</v>
      </c>
      <c r="N62" s="102" t="s">
        <v>4</v>
      </c>
      <c r="O62" s="101" t="s">
        <v>164</v>
      </c>
      <c r="P62" s="24" t="s">
        <v>163</v>
      </c>
      <c r="Q62" s="196"/>
      <c r="R62" s="196"/>
      <c r="S62" s="196"/>
      <c r="T62" s="196"/>
      <c r="U62" s="196"/>
      <c r="V62" s="196"/>
      <c r="W62" s="196"/>
      <c r="X62" s="196"/>
      <c r="Y62" s="196"/>
      <c r="Z62" s="196"/>
      <c r="AA62" s="197"/>
      <c r="AB62" s="16" t="s">
        <v>321</v>
      </c>
      <c r="AC62" s="143">
        <v>0</v>
      </c>
      <c r="AD62" s="143">
        <f t="shared" si="15"/>
        <v>0</v>
      </c>
      <c r="AE62" s="143">
        <f>AE63</f>
        <v>-150</v>
      </c>
      <c r="AF62" s="143">
        <v>0</v>
      </c>
      <c r="AG62" s="25">
        <v>0</v>
      </c>
      <c r="AH62" s="25">
        <v>0</v>
      </c>
      <c r="AI62" s="25">
        <v>0</v>
      </c>
      <c r="AJ62" s="5" t="s">
        <v>1</v>
      </c>
      <c r="AK62" s="32"/>
    </row>
    <row r="63" spans="1:37" ht="21.75" customHeight="1" x14ac:dyDescent="0.2">
      <c r="A63" s="6"/>
      <c r="B63" s="103"/>
      <c r="C63" s="107"/>
      <c r="D63" s="107"/>
      <c r="E63" s="105"/>
      <c r="F63" s="106"/>
      <c r="G63" s="198" t="s">
        <v>167</v>
      </c>
      <c r="H63" s="199"/>
      <c r="I63" s="34">
        <v>44</v>
      </c>
      <c r="J63" s="17" t="s">
        <v>166</v>
      </c>
      <c r="K63" s="102">
        <v>182</v>
      </c>
      <c r="L63" s="102" t="s">
        <v>165</v>
      </c>
      <c r="M63" s="102" t="s">
        <v>5</v>
      </c>
      <c r="N63" s="102" t="s">
        <v>4</v>
      </c>
      <c r="O63" s="101" t="s">
        <v>164</v>
      </c>
      <c r="P63" s="24" t="s">
        <v>163</v>
      </c>
      <c r="Q63" s="196"/>
      <c r="R63" s="196"/>
      <c r="S63" s="196"/>
      <c r="T63" s="196"/>
      <c r="U63" s="196"/>
      <c r="V63" s="196"/>
      <c r="W63" s="196"/>
      <c r="X63" s="196"/>
      <c r="Y63" s="196"/>
      <c r="Z63" s="196"/>
      <c r="AA63" s="197"/>
      <c r="AB63" s="16" t="s">
        <v>321</v>
      </c>
      <c r="AC63" s="143">
        <v>0</v>
      </c>
      <c r="AD63" s="143">
        <v>0</v>
      </c>
      <c r="AE63" s="143">
        <v>-150</v>
      </c>
      <c r="AF63" s="143">
        <v>-150</v>
      </c>
      <c r="AG63" s="25">
        <v>0</v>
      </c>
      <c r="AH63" s="25">
        <v>0</v>
      </c>
      <c r="AI63" s="25">
        <v>0</v>
      </c>
      <c r="AJ63" s="5" t="s">
        <v>1</v>
      </c>
      <c r="AK63" s="32"/>
    </row>
    <row r="64" spans="1:37" ht="63" customHeight="1" x14ac:dyDescent="0.2">
      <c r="A64" s="6"/>
      <c r="B64" s="103"/>
      <c r="C64" s="108"/>
      <c r="D64" s="190" t="s">
        <v>162</v>
      </c>
      <c r="E64" s="190"/>
      <c r="F64" s="190"/>
      <c r="G64" s="190"/>
      <c r="H64" s="191"/>
      <c r="I64" s="34">
        <v>45</v>
      </c>
      <c r="J64" s="21" t="s">
        <v>161</v>
      </c>
      <c r="K64" s="116">
        <v>166</v>
      </c>
      <c r="L64" s="116" t="s">
        <v>160</v>
      </c>
      <c r="M64" s="116" t="s">
        <v>12</v>
      </c>
      <c r="N64" s="116" t="s">
        <v>4</v>
      </c>
      <c r="O64" s="115" t="s">
        <v>13</v>
      </c>
      <c r="P64" s="24" t="s">
        <v>159</v>
      </c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3"/>
      <c r="AB64" s="36" t="s">
        <v>324</v>
      </c>
      <c r="AC64" s="142">
        <f>AC65+AC73+AC72</f>
        <v>32918800</v>
      </c>
      <c r="AD64" s="142">
        <f t="shared" ref="AD64:AI64" si="16">AD65+AD73</f>
        <v>32918800</v>
      </c>
      <c r="AE64" s="142">
        <f t="shared" si="16"/>
        <v>21591622.089999996</v>
      </c>
      <c r="AF64" s="142">
        <f t="shared" si="16"/>
        <v>28653124.699999999</v>
      </c>
      <c r="AG64" s="37">
        <f t="shared" si="16"/>
        <v>31228800</v>
      </c>
      <c r="AH64" s="37">
        <f t="shared" si="16"/>
        <v>33278800</v>
      </c>
      <c r="AI64" s="37">
        <f t="shared" si="16"/>
        <v>33278800</v>
      </c>
      <c r="AJ64" s="5" t="s">
        <v>1</v>
      </c>
      <c r="AK64" s="32"/>
    </row>
    <row r="65" spans="1:37" ht="63.75" customHeight="1" x14ac:dyDescent="0.2">
      <c r="A65" s="6"/>
      <c r="B65" s="103"/>
      <c r="C65" s="107"/>
      <c r="D65" s="108"/>
      <c r="E65" s="194" t="s">
        <v>158</v>
      </c>
      <c r="F65" s="194"/>
      <c r="G65" s="194"/>
      <c r="H65" s="195"/>
      <c r="I65" s="34">
        <v>46</v>
      </c>
      <c r="J65" s="17" t="s">
        <v>157</v>
      </c>
      <c r="K65" s="102">
        <v>166</v>
      </c>
      <c r="L65" s="102" t="s">
        <v>156</v>
      </c>
      <c r="M65" s="102" t="s">
        <v>12</v>
      </c>
      <c r="N65" s="102" t="s">
        <v>4</v>
      </c>
      <c r="O65" s="101" t="s">
        <v>105</v>
      </c>
      <c r="P65" s="24" t="s">
        <v>155</v>
      </c>
      <c r="Q65" s="196"/>
      <c r="R65" s="196"/>
      <c r="S65" s="196"/>
      <c r="T65" s="196"/>
      <c r="U65" s="196"/>
      <c r="V65" s="196"/>
      <c r="W65" s="196"/>
      <c r="X65" s="196"/>
      <c r="Y65" s="196"/>
      <c r="Z65" s="196"/>
      <c r="AA65" s="197"/>
      <c r="AB65" s="36" t="s">
        <v>324</v>
      </c>
      <c r="AC65" s="143">
        <f>AC66+AC68+AC70</f>
        <v>32401200</v>
      </c>
      <c r="AD65" s="143">
        <f t="shared" ref="AD65:AI65" si="17">AD66+AD68+AD70+AD72</f>
        <v>32714200</v>
      </c>
      <c r="AE65" s="143">
        <f t="shared" si="17"/>
        <v>21159165.319999997</v>
      </c>
      <c r="AF65" s="143">
        <f t="shared" si="17"/>
        <v>28076124.699999999</v>
      </c>
      <c r="AG65" s="25">
        <f t="shared" si="17"/>
        <v>31088800</v>
      </c>
      <c r="AH65" s="25">
        <f t="shared" si="17"/>
        <v>33088800</v>
      </c>
      <c r="AI65" s="25">
        <f t="shared" si="17"/>
        <v>33088800</v>
      </c>
      <c r="AJ65" s="25" t="e">
        <f>AJ66+AJ68+AJ70</f>
        <v>#VALUE!</v>
      </c>
      <c r="AK65" s="32"/>
    </row>
    <row r="66" spans="1:37" ht="53.25" customHeight="1" x14ac:dyDescent="0.2">
      <c r="A66" s="6"/>
      <c r="B66" s="103"/>
      <c r="C66" s="107"/>
      <c r="D66" s="107"/>
      <c r="E66" s="106"/>
      <c r="F66" s="194" t="s">
        <v>154</v>
      </c>
      <c r="G66" s="194"/>
      <c r="H66" s="195"/>
      <c r="I66" s="34">
        <v>47</v>
      </c>
      <c r="J66" s="17" t="s">
        <v>153</v>
      </c>
      <c r="K66" s="102">
        <v>166</v>
      </c>
      <c r="L66" s="102" t="s">
        <v>152</v>
      </c>
      <c r="M66" s="102" t="s">
        <v>12</v>
      </c>
      <c r="N66" s="102" t="s">
        <v>4</v>
      </c>
      <c r="O66" s="101" t="s">
        <v>105</v>
      </c>
      <c r="P66" s="24" t="s">
        <v>149</v>
      </c>
      <c r="Q66" s="196"/>
      <c r="R66" s="196"/>
      <c r="S66" s="196"/>
      <c r="T66" s="196"/>
      <c r="U66" s="196"/>
      <c r="V66" s="196"/>
      <c r="W66" s="196"/>
      <c r="X66" s="196"/>
      <c r="Y66" s="196"/>
      <c r="Z66" s="196"/>
      <c r="AA66" s="197"/>
      <c r="AB66" s="36" t="s">
        <v>324</v>
      </c>
      <c r="AC66" s="143">
        <f>AC67</f>
        <v>23774000</v>
      </c>
      <c r="AD66" s="143">
        <f t="shared" ref="AD66:AI66" si="18">AD67</f>
        <v>23774000</v>
      </c>
      <c r="AE66" s="143">
        <f t="shared" si="18"/>
        <v>14869817.35</v>
      </c>
      <c r="AF66" s="143">
        <f t="shared" si="18"/>
        <v>19826000</v>
      </c>
      <c r="AG66" s="25">
        <f t="shared" si="18"/>
        <v>24300000</v>
      </c>
      <c r="AH66" s="25">
        <f t="shared" si="18"/>
        <v>24300000</v>
      </c>
      <c r="AI66" s="25">
        <f t="shared" si="18"/>
        <v>24300000</v>
      </c>
      <c r="AJ66" s="5" t="s">
        <v>1</v>
      </c>
      <c r="AK66" s="32"/>
    </row>
    <row r="67" spans="1:37" ht="53.25" customHeight="1" x14ac:dyDescent="0.2">
      <c r="A67" s="6"/>
      <c r="B67" s="198" t="s">
        <v>149</v>
      </c>
      <c r="C67" s="198"/>
      <c r="D67" s="198"/>
      <c r="E67" s="198"/>
      <c r="F67" s="198"/>
      <c r="G67" s="198"/>
      <c r="H67" s="199"/>
      <c r="I67" s="34">
        <v>48</v>
      </c>
      <c r="J67" s="17" t="s">
        <v>151</v>
      </c>
      <c r="K67" s="102" t="s">
        <v>46</v>
      </c>
      <c r="L67" s="102" t="s">
        <v>150</v>
      </c>
      <c r="M67" s="102" t="s">
        <v>5</v>
      </c>
      <c r="N67" s="102" t="s">
        <v>4</v>
      </c>
      <c r="O67" s="101" t="s">
        <v>105</v>
      </c>
      <c r="P67" s="24" t="s">
        <v>149</v>
      </c>
      <c r="Q67" s="196"/>
      <c r="R67" s="196"/>
      <c r="S67" s="196"/>
      <c r="T67" s="196"/>
      <c r="U67" s="196"/>
      <c r="V67" s="196"/>
      <c r="W67" s="196"/>
      <c r="X67" s="196"/>
      <c r="Y67" s="196"/>
      <c r="Z67" s="196"/>
      <c r="AA67" s="197"/>
      <c r="AB67" s="36" t="s">
        <v>324</v>
      </c>
      <c r="AC67" s="143">
        <v>23774000</v>
      </c>
      <c r="AD67" s="143">
        <v>23774000</v>
      </c>
      <c r="AE67" s="143">
        <v>14869817.35</v>
      </c>
      <c r="AF67" s="143">
        <v>19826000</v>
      </c>
      <c r="AG67" s="25">
        <v>24300000</v>
      </c>
      <c r="AH67" s="25">
        <v>24300000</v>
      </c>
      <c r="AI67" s="25">
        <v>24300000</v>
      </c>
      <c r="AJ67" s="5" t="s">
        <v>1</v>
      </c>
      <c r="AK67" s="32"/>
    </row>
    <row r="68" spans="1:37" ht="63.75" customHeight="1" x14ac:dyDescent="0.2">
      <c r="A68" s="6"/>
      <c r="B68" s="103"/>
      <c r="C68" s="107"/>
      <c r="D68" s="107"/>
      <c r="E68" s="106"/>
      <c r="F68" s="194" t="s">
        <v>148</v>
      </c>
      <c r="G68" s="194"/>
      <c r="H68" s="195"/>
      <c r="I68" s="34">
        <v>49</v>
      </c>
      <c r="J68" s="17" t="s">
        <v>147</v>
      </c>
      <c r="K68" s="102">
        <v>166</v>
      </c>
      <c r="L68" s="102" t="s">
        <v>146</v>
      </c>
      <c r="M68" s="102" t="s">
        <v>12</v>
      </c>
      <c r="N68" s="102" t="s">
        <v>4</v>
      </c>
      <c r="O68" s="101" t="s">
        <v>105</v>
      </c>
      <c r="P68" s="24" t="s">
        <v>143</v>
      </c>
      <c r="Q68" s="196"/>
      <c r="R68" s="196"/>
      <c r="S68" s="196"/>
      <c r="T68" s="196"/>
      <c r="U68" s="196"/>
      <c r="V68" s="196"/>
      <c r="W68" s="196"/>
      <c r="X68" s="196"/>
      <c r="Y68" s="196"/>
      <c r="Z68" s="196"/>
      <c r="AA68" s="197"/>
      <c r="AB68" s="36" t="s">
        <v>324</v>
      </c>
      <c r="AC68" s="143">
        <f t="shared" ref="AC68:AF68" si="19">AC69</f>
        <v>949200</v>
      </c>
      <c r="AD68" s="143">
        <f>AD69</f>
        <v>949200</v>
      </c>
      <c r="AE68" s="143">
        <f>AE69</f>
        <v>411754.75</v>
      </c>
      <c r="AF68" s="143">
        <f t="shared" si="19"/>
        <v>549000</v>
      </c>
      <c r="AG68" s="25">
        <f>AG69</f>
        <v>884000</v>
      </c>
      <c r="AH68" s="25">
        <f t="shared" ref="AH68:AI68" si="20">AH69</f>
        <v>884000</v>
      </c>
      <c r="AI68" s="25">
        <f t="shared" si="20"/>
        <v>884000</v>
      </c>
      <c r="AJ68" s="5" t="s">
        <v>1</v>
      </c>
      <c r="AK68" s="32"/>
    </row>
    <row r="69" spans="1:37" ht="53.25" customHeight="1" x14ac:dyDescent="0.2">
      <c r="A69" s="6"/>
      <c r="B69" s="198" t="s">
        <v>143</v>
      </c>
      <c r="C69" s="198"/>
      <c r="D69" s="198"/>
      <c r="E69" s="198"/>
      <c r="F69" s="198"/>
      <c r="G69" s="198"/>
      <c r="H69" s="199"/>
      <c r="I69" s="34">
        <v>50</v>
      </c>
      <c r="J69" s="17" t="s">
        <v>145</v>
      </c>
      <c r="K69" s="102" t="s">
        <v>46</v>
      </c>
      <c r="L69" s="102" t="s">
        <v>144</v>
      </c>
      <c r="M69" s="102" t="s">
        <v>5</v>
      </c>
      <c r="N69" s="102" t="s">
        <v>4</v>
      </c>
      <c r="O69" s="101" t="s">
        <v>105</v>
      </c>
      <c r="P69" s="24" t="s">
        <v>143</v>
      </c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7"/>
      <c r="AB69" s="36" t="s">
        <v>324</v>
      </c>
      <c r="AC69" s="143">
        <v>949200</v>
      </c>
      <c r="AD69" s="143">
        <v>949200</v>
      </c>
      <c r="AE69" s="143">
        <v>411754.75</v>
      </c>
      <c r="AF69" s="143">
        <v>549000</v>
      </c>
      <c r="AG69" s="25">
        <v>884000</v>
      </c>
      <c r="AH69" s="25">
        <v>884000</v>
      </c>
      <c r="AI69" s="25">
        <v>884000</v>
      </c>
      <c r="AJ69" s="5" t="s">
        <v>1</v>
      </c>
      <c r="AK69" s="32"/>
    </row>
    <row r="70" spans="1:37" ht="63.75" customHeight="1" x14ac:dyDescent="0.2">
      <c r="A70" s="6"/>
      <c r="B70" s="103"/>
      <c r="C70" s="107"/>
      <c r="D70" s="107"/>
      <c r="E70" s="106"/>
      <c r="F70" s="194" t="s">
        <v>142</v>
      </c>
      <c r="G70" s="194"/>
      <c r="H70" s="195"/>
      <c r="I70" s="34">
        <v>51</v>
      </c>
      <c r="J70" s="17" t="s">
        <v>141</v>
      </c>
      <c r="K70" s="102">
        <v>166</v>
      </c>
      <c r="L70" s="102" t="s">
        <v>140</v>
      </c>
      <c r="M70" s="102" t="s">
        <v>12</v>
      </c>
      <c r="N70" s="102" t="s">
        <v>4</v>
      </c>
      <c r="O70" s="159" t="s">
        <v>105</v>
      </c>
      <c r="P70" s="24" t="s">
        <v>137</v>
      </c>
      <c r="Q70" s="196"/>
      <c r="R70" s="196"/>
      <c r="S70" s="196"/>
      <c r="T70" s="196"/>
      <c r="U70" s="196"/>
      <c r="V70" s="196"/>
      <c r="W70" s="196"/>
      <c r="X70" s="196"/>
      <c r="Y70" s="196"/>
      <c r="Z70" s="196"/>
      <c r="AA70" s="197"/>
      <c r="AB70" s="36" t="s">
        <v>324</v>
      </c>
      <c r="AC70" s="25">
        <f t="shared" ref="AC70:AI70" si="21">AC71</f>
        <v>7678000</v>
      </c>
      <c r="AD70" s="25">
        <f t="shared" si="21"/>
        <v>7678000</v>
      </c>
      <c r="AE70" s="25">
        <f t="shared" si="21"/>
        <v>5877468.5199999996</v>
      </c>
      <c r="AF70" s="143">
        <f t="shared" si="21"/>
        <v>7701000</v>
      </c>
      <c r="AG70" s="25">
        <f t="shared" si="21"/>
        <v>5904500</v>
      </c>
      <c r="AH70" s="25">
        <f t="shared" si="21"/>
        <v>7904500</v>
      </c>
      <c r="AI70" s="25">
        <f t="shared" si="21"/>
        <v>7904500</v>
      </c>
      <c r="AJ70" s="5" t="s">
        <v>1</v>
      </c>
      <c r="AK70" s="32"/>
    </row>
    <row r="71" spans="1:37" ht="53.25" customHeight="1" x14ac:dyDescent="0.2">
      <c r="A71" s="6"/>
      <c r="B71" s="198" t="s">
        <v>137</v>
      </c>
      <c r="C71" s="198"/>
      <c r="D71" s="198"/>
      <c r="E71" s="198"/>
      <c r="F71" s="198"/>
      <c r="G71" s="198"/>
      <c r="H71" s="199"/>
      <c r="I71" s="34">
        <v>52</v>
      </c>
      <c r="J71" s="17" t="s">
        <v>139</v>
      </c>
      <c r="K71" s="102" t="s">
        <v>46</v>
      </c>
      <c r="L71" s="102" t="s">
        <v>138</v>
      </c>
      <c r="M71" s="102" t="s">
        <v>5</v>
      </c>
      <c r="N71" s="102" t="s">
        <v>4</v>
      </c>
      <c r="O71" s="159" t="s">
        <v>105</v>
      </c>
      <c r="P71" s="24" t="s">
        <v>137</v>
      </c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7"/>
      <c r="AB71" s="36" t="s">
        <v>324</v>
      </c>
      <c r="AC71" s="25">
        <v>7678000</v>
      </c>
      <c r="AD71" s="25">
        <v>7678000</v>
      </c>
      <c r="AE71" s="25">
        <v>5877468.5199999996</v>
      </c>
      <c r="AF71" s="143">
        <v>7701000</v>
      </c>
      <c r="AG71" s="25">
        <v>5904500</v>
      </c>
      <c r="AH71" s="25">
        <v>7904500</v>
      </c>
      <c r="AI71" s="25">
        <v>7904500</v>
      </c>
      <c r="AJ71" s="5" t="s">
        <v>1</v>
      </c>
      <c r="AK71" s="32"/>
    </row>
    <row r="72" spans="1:37" ht="53.25" customHeight="1" x14ac:dyDescent="0.2">
      <c r="A72" s="6"/>
      <c r="B72" s="103"/>
      <c r="C72" s="103"/>
      <c r="D72" s="104"/>
      <c r="E72" s="103"/>
      <c r="F72" s="103"/>
      <c r="G72" s="103"/>
      <c r="H72" s="104"/>
      <c r="I72" s="34"/>
      <c r="J72" s="17" t="s">
        <v>364</v>
      </c>
      <c r="K72" s="102">
        <v>166</v>
      </c>
      <c r="L72" s="102">
        <v>11105310</v>
      </c>
      <c r="M72" s="23" t="s">
        <v>12</v>
      </c>
      <c r="N72" s="23" t="s">
        <v>4</v>
      </c>
      <c r="O72" s="160">
        <v>120</v>
      </c>
      <c r="P72" s="24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60"/>
      <c r="AB72" s="36" t="s">
        <v>324</v>
      </c>
      <c r="AC72" s="25">
        <v>313000</v>
      </c>
      <c r="AD72" s="25">
        <v>313000</v>
      </c>
      <c r="AE72" s="25">
        <v>124.7</v>
      </c>
      <c r="AF72" s="143">
        <v>124.7</v>
      </c>
      <c r="AG72" s="25">
        <v>300</v>
      </c>
      <c r="AH72" s="25">
        <v>300</v>
      </c>
      <c r="AI72" s="25">
        <v>300</v>
      </c>
      <c r="AJ72" s="5"/>
      <c r="AK72" s="32"/>
    </row>
    <row r="73" spans="1:37" ht="63.75" customHeight="1" x14ac:dyDescent="0.2">
      <c r="A73" s="6"/>
      <c r="B73" s="103"/>
      <c r="C73" s="107"/>
      <c r="D73" s="108"/>
      <c r="E73" s="194" t="s">
        <v>136</v>
      </c>
      <c r="F73" s="194"/>
      <c r="G73" s="194"/>
      <c r="H73" s="195"/>
      <c r="I73" s="34">
        <v>53</v>
      </c>
      <c r="J73" s="17" t="s">
        <v>135</v>
      </c>
      <c r="K73" s="102">
        <v>166</v>
      </c>
      <c r="L73" s="102" t="s">
        <v>134</v>
      </c>
      <c r="M73" s="102" t="s">
        <v>12</v>
      </c>
      <c r="N73" s="102" t="s">
        <v>4</v>
      </c>
      <c r="O73" s="101" t="s">
        <v>105</v>
      </c>
      <c r="P73" s="24" t="s">
        <v>128</v>
      </c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7"/>
      <c r="AB73" s="36" t="s">
        <v>324</v>
      </c>
      <c r="AC73" s="143">
        <f t="shared" ref="AC73:AI74" si="22">AC74</f>
        <v>204600</v>
      </c>
      <c r="AD73" s="143">
        <f t="shared" si="22"/>
        <v>204600</v>
      </c>
      <c r="AE73" s="143">
        <f t="shared" si="22"/>
        <v>432456.77</v>
      </c>
      <c r="AF73" s="143">
        <f>AF74</f>
        <v>577000</v>
      </c>
      <c r="AG73" s="25">
        <f t="shared" si="22"/>
        <v>140000</v>
      </c>
      <c r="AH73" s="25">
        <f t="shared" si="22"/>
        <v>190000</v>
      </c>
      <c r="AI73" s="25">
        <f t="shared" si="22"/>
        <v>190000</v>
      </c>
      <c r="AJ73" s="5" t="s">
        <v>1</v>
      </c>
      <c r="AK73" s="32"/>
    </row>
    <row r="74" spans="1:37" ht="63.75" customHeight="1" x14ac:dyDescent="0.2">
      <c r="A74" s="6"/>
      <c r="B74" s="103"/>
      <c r="C74" s="107"/>
      <c r="D74" s="107"/>
      <c r="E74" s="106"/>
      <c r="F74" s="194" t="s">
        <v>133</v>
      </c>
      <c r="G74" s="194"/>
      <c r="H74" s="195"/>
      <c r="I74" s="34">
        <v>54</v>
      </c>
      <c r="J74" s="17" t="s">
        <v>132</v>
      </c>
      <c r="K74" s="102">
        <v>166</v>
      </c>
      <c r="L74" s="102" t="s">
        <v>131</v>
      </c>
      <c r="M74" s="102" t="s">
        <v>12</v>
      </c>
      <c r="N74" s="102" t="s">
        <v>4</v>
      </c>
      <c r="O74" s="101" t="s">
        <v>105</v>
      </c>
      <c r="P74" s="24" t="s">
        <v>128</v>
      </c>
      <c r="Q74" s="196"/>
      <c r="R74" s="196"/>
      <c r="S74" s="196"/>
      <c r="T74" s="196"/>
      <c r="U74" s="196"/>
      <c r="V74" s="196"/>
      <c r="W74" s="196"/>
      <c r="X74" s="196"/>
      <c r="Y74" s="196"/>
      <c r="Z74" s="196"/>
      <c r="AA74" s="197"/>
      <c r="AB74" s="36" t="s">
        <v>324</v>
      </c>
      <c r="AC74" s="143">
        <f t="shared" si="22"/>
        <v>204600</v>
      </c>
      <c r="AD74" s="143">
        <f t="shared" si="22"/>
        <v>204600</v>
      </c>
      <c r="AE74" s="143">
        <f t="shared" si="22"/>
        <v>432456.77</v>
      </c>
      <c r="AF74" s="143">
        <f>AF75</f>
        <v>577000</v>
      </c>
      <c r="AG74" s="25">
        <f t="shared" si="22"/>
        <v>140000</v>
      </c>
      <c r="AH74" s="25">
        <f t="shared" si="22"/>
        <v>190000</v>
      </c>
      <c r="AI74" s="25">
        <f t="shared" si="22"/>
        <v>190000</v>
      </c>
      <c r="AJ74" s="5" t="s">
        <v>1</v>
      </c>
      <c r="AK74" s="32"/>
    </row>
    <row r="75" spans="1:37" ht="53.25" customHeight="1" x14ac:dyDescent="0.2">
      <c r="A75" s="6"/>
      <c r="B75" s="198" t="s">
        <v>128</v>
      </c>
      <c r="C75" s="198"/>
      <c r="D75" s="198"/>
      <c r="E75" s="198"/>
      <c r="F75" s="198"/>
      <c r="G75" s="198"/>
      <c r="H75" s="199"/>
      <c r="I75" s="34">
        <v>55</v>
      </c>
      <c r="J75" s="17" t="s">
        <v>130</v>
      </c>
      <c r="K75" s="102" t="s">
        <v>46</v>
      </c>
      <c r="L75" s="102" t="s">
        <v>129</v>
      </c>
      <c r="M75" s="102" t="s">
        <v>5</v>
      </c>
      <c r="N75" s="102" t="s">
        <v>4</v>
      </c>
      <c r="O75" s="101" t="s">
        <v>105</v>
      </c>
      <c r="P75" s="24" t="s">
        <v>128</v>
      </c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7"/>
      <c r="AB75" s="36" t="s">
        <v>324</v>
      </c>
      <c r="AC75" s="143">
        <v>204600</v>
      </c>
      <c r="AD75" s="143">
        <v>204600</v>
      </c>
      <c r="AE75" s="143">
        <v>432456.77</v>
      </c>
      <c r="AF75" s="143">
        <v>577000</v>
      </c>
      <c r="AG75" s="25">
        <v>140000</v>
      </c>
      <c r="AH75" s="25">
        <v>190000</v>
      </c>
      <c r="AI75" s="25">
        <v>190000</v>
      </c>
      <c r="AJ75" s="5" t="s">
        <v>1</v>
      </c>
      <c r="AK75" s="32"/>
    </row>
    <row r="76" spans="1:37" ht="25.5" customHeight="1" x14ac:dyDescent="0.2">
      <c r="A76" s="6"/>
      <c r="B76" s="103"/>
      <c r="C76" s="108"/>
      <c r="D76" s="190" t="s">
        <v>127</v>
      </c>
      <c r="E76" s="190"/>
      <c r="F76" s="190"/>
      <c r="G76" s="190"/>
      <c r="H76" s="191"/>
      <c r="I76" s="34">
        <v>56</v>
      </c>
      <c r="J76" s="21" t="s">
        <v>126</v>
      </c>
      <c r="K76" s="38" t="s">
        <v>13</v>
      </c>
      <c r="L76" s="116" t="s">
        <v>125</v>
      </c>
      <c r="M76" s="116" t="s">
        <v>12</v>
      </c>
      <c r="N76" s="116" t="s">
        <v>4</v>
      </c>
      <c r="O76" s="115" t="s">
        <v>13</v>
      </c>
      <c r="P76" s="24" t="s">
        <v>121</v>
      </c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3"/>
      <c r="AB76" s="36" t="s">
        <v>326</v>
      </c>
      <c r="AC76" s="142">
        <f t="shared" ref="AC76:AI76" si="23">AC77</f>
        <v>89000</v>
      </c>
      <c r="AD76" s="142">
        <f t="shared" si="23"/>
        <v>89000</v>
      </c>
      <c r="AE76" s="142">
        <f t="shared" si="23"/>
        <v>19827.05</v>
      </c>
      <c r="AF76" s="142">
        <f t="shared" si="23"/>
        <v>27000</v>
      </c>
      <c r="AG76" s="37">
        <f t="shared" si="23"/>
        <v>20000</v>
      </c>
      <c r="AH76" s="37">
        <f t="shared" si="23"/>
        <v>25000</v>
      </c>
      <c r="AI76" s="37">
        <f t="shared" si="23"/>
        <v>30000</v>
      </c>
      <c r="AJ76" s="5" t="s">
        <v>1</v>
      </c>
      <c r="AK76" s="32"/>
    </row>
    <row r="77" spans="1:37" ht="30" customHeight="1" x14ac:dyDescent="0.2">
      <c r="A77" s="6"/>
      <c r="B77" s="103"/>
      <c r="C77" s="107"/>
      <c r="D77" s="108"/>
      <c r="E77" s="194" t="s">
        <v>124</v>
      </c>
      <c r="F77" s="194"/>
      <c r="G77" s="194"/>
      <c r="H77" s="195"/>
      <c r="I77" s="34">
        <v>57</v>
      </c>
      <c r="J77" s="17" t="s">
        <v>123</v>
      </c>
      <c r="K77" s="23" t="s">
        <v>107</v>
      </c>
      <c r="L77" s="102" t="s">
        <v>122</v>
      </c>
      <c r="M77" s="102" t="s">
        <v>53</v>
      </c>
      <c r="N77" s="102" t="s">
        <v>4</v>
      </c>
      <c r="O77" s="101" t="s">
        <v>105</v>
      </c>
      <c r="P77" s="24" t="s">
        <v>121</v>
      </c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7"/>
      <c r="AB77" s="36" t="s">
        <v>326</v>
      </c>
      <c r="AC77" s="143">
        <f t="shared" ref="AC77:AI77" si="24">AC78+AC80+AC82</f>
        <v>89000</v>
      </c>
      <c r="AD77" s="143">
        <f t="shared" si="24"/>
        <v>89000</v>
      </c>
      <c r="AE77" s="143">
        <f t="shared" si="24"/>
        <v>19827.05</v>
      </c>
      <c r="AF77" s="143">
        <f t="shared" si="24"/>
        <v>27000</v>
      </c>
      <c r="AG77" s="25">
        <f t="shared" si="24"/>
        <v>20000</v>
      </c>
      <c r="AH77" s="25">
        <f t="shared" si="24"/>
        <v>25000</v>
      </c>
      <c r="AI77" s="25">
        <f t="shared" si="24"/>
        <v>30000</v>
      </c>
      <c r="AJ77" s="5" t="s">
        <v>1</v>
      </c>
      <c r="AK77" s="32"/>
    </row>
    <row r="78" spans="1:37" ht="21.75" customHeight="1" x14ac:dyDescent="0.2">
      <c r="A78" s="6"/>
      <c r="B78" s="103"/>
      <c r="C78" s="107"/>
      <c r="D78" s="107"/>
      <c r="E78" s="106"/>
      <c r="F78" s="194" t="s">
        <v>120</v>
      </c>
      <c r="G78" s="194"/>
      <c r="H78" s="195"/>
      <c r="I78" s="34">
        <v>58</v>
      </c>
      <c r="J78" s="17" t="s">
        <v>119</v>
      </c>
      <c r="K78" s="23" t="s">
        <v>107</v>
      </c>
      <c r="L78" s="102" t="s">
        <v>117</v>
      </c>
      <c r="M78" s="102" t="s">
        <v>53</v>
      </c>
      <c r="N78" s="102" t="s">
        <v>4</v>
      </c>
      <c r="O78" s="101" t="s">
        <v>105</v>
      </c>
      <c r="P78" s="24" t="s">
        <v>116</v>
      </c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7"/>
      <c r="AB78" s="36" t="s">
        <v>326</v>
      </c>
      <c r="AC78" s="143">
        <f t="shared" ref="AC78:AI78" si="25">AC79</f>
        <v>89000</v>
      </c>
      <c r="AD78" s="143">
        <f t="shared" si="25"/>
        <v>89000</v>
      </c>
      <c r="AE78" s="143">
        <f t="shared" si="25"/>
        <v>15152.26</v>
      </c>
      <c r="AF78" s="143">
        <f t="shared" si="25"/>
        <v>20500</v>
      </c>
      <c r="AG78" s="25">
        <f t="shared" si="25"/>
        <v>0</v>
      </c>
      <c r="AH78" s="25">
        <f t="shared" si="25"/>
        <v>0</v>
      </c>
      <c r="AI78" s="25">
        <f t="shared" si="25"/>
        <v>0</v>
      </c>
      <c r="AJ78" s="5" t="s">
        <v>1</v>
      </c>
      <c r="AK78" s="32"/>
    </row>
    <row r="79" spans="1:37" ht="53.25" customHeight="1" x14ac:dyDescent="0.2">
      <c r="A79" s="6"/>
      <c r="B79" s="198" t="s">
        <v>116</v>
      </c>
      <c r="C79" s="198"/>
      <c r="D79" s="198"/>
      <c r="E79" s="198"/>
      <c r="F79" s="198"/>
      <c r="G79" s="198"/>
      <c r="H79" s="199"/>
      <c r="I79" s="34">
        <v>59</v>
      </c>
      <c r="J79" s="17" t="s">
        <v>118</v>
      </c>
      <c r="K79" s="102" t="s">
        <v>107</v>
      </c>
      <c r="L79" s="102" t="s">
        <v>117</v>
      </c>
      <c r="M79" s="102" t="s">
        <v>53</v>
      </c>
      <c r="N79" s="102" t="s">
        <v>51</v>
      </c>
      <c r="O79" s="101" t="s">
        <v>105</v>
      </c>
      <c r="P79" s="24" t="s">
        <v>116</v>
      </c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7"/>
      <c r="AB79" s="36" t="s">
        <v>326</v>
      </c>
      <c r="AC79" s="143">
        <v>89000</v>
      </c>
      <c r="AD79" s="143">
        <v>89000</v>
      </c>
      <c r="AE79" s="143">
        <v>15152.26</v>
      </c>
      <c r="AF79" s="143">
        <v>20500</v>
      </c>
      <c r="AG79" s="25">
        <v>0</v>
      </c>
      <c r="AH79" s="25">
        <v>0</v>
      </c>
      <c r="AI79" s="25">
        <v>0</v>
      </c>
      <c r="AJ79" s="5" t="s">
        <v>1</v>
      </c>
      <c r="AK79" s="32"/>
    </row>
    <row r="80" spans="1:37" ht="21.75" customHeight="1" x14ac:dyDescent="0.2">
      <c r="A80" s="6"/>
      <c r="B80" s="103"/>
      <c r="C80" s="107"/>
      <c r="D80" s="107"/>
      <c r="E80" s="106"/>
      <c r="F80" s="194" t="s">
        <v>115</v>
      </c>
      <c r="G80" s="194"/>
      <c r="H80" s="195"/>
      <c r="I80" s="34">
        <v>60</v>
      </c>
      <c r="J80" s="17" t="s">
        <v>114</v>
      </c>
      <c r="K80" s="23" t="s">
        <v>107</v>
      </c>
      <c r="L80" s="102" t="s">
        <v>112</v>
      </c>
      <c r="M80" s="102" t="s">
        <v>53</v>
      </c>
      <c r="N80" s="102" t="s">
        <v>4</v>
      </c>
      <c r="O80" s="101" t="s">
        <v>105</v>
      </c>
      <c r="P80" s="24" t="s">
        <v>111</v>
      </c>
      <c r="Q80" s="196"/>
      <c r="R80" s="196"/>
      <c r="S80" s="196"/>
      <c r="T80" s="196"/>
      <c r="U80" s="196"/>
      <c r="V80" s="196"/>
      <c r="W80" s="196"/>
      <c r="X80" s="196"/>
      <c r="Y80" s="196"/>
      <c r="Z80" s="196"/>
      <c r="AA80" s="197"/>
      <c r="AB80" s="36" t="s">
        <v>326</v>
      </c>
      <c r="AC80" s="143">
        <f t="shared" ref="AC80:AI80" si="26">AC81</f>
        <v>0</v>
      </c>
      <c r="AD80" s="143">
        <f t="shared" si="26"/>
        <v>0</v>
      </c>
      <c r="AE80" s="143">
        <f t="shared" si="26"/>
        <v>0</v>
      </c>
      <c r="AF80" s="143">
        <f t="shared" si="26"/>
        <v>0</v>
      </c>
      <c r="AG80" s="25">
        <f t="shared" si="26"/>
        <v>0</v>
      </c>
      <c r="AH80" s="25">
        <f t="shared" si="26"/>
        <v>0</v>
      </c>
      <c r="AI80" s="25">
        <f t="shared" si="26"/>
        <v>0</v>
      </c>
      <c r="AJ80" s="5" t="s">
        <v>1</v>
      </c>
      <c r="AK80" s="32"/>
    </row>
    <row r="81" spans="1:37" ht="53.25" customHeight="1" x14ac:dyDescent="0.2">
      <c r="A81" s="6"/>
      <c r="B81" s="198" t="s">
        <v>111</v>
      </c>
      <c r="C81" s="198"/>
      <c r="D81" s="198"/>
      <c r="E81" s="198"/>
      <c r="F81" s="198"/>
      <c r="G81" s="198"/>
      <c r="H81" s="199"/>
      <c r="I81" s="34">
        <v>61</v>
      </c>
      <c r="J81" s="17" t="s">
        <v>113</v>
      </c>
      <c r="K81" s="23" t="s">
        <v>107</v>
      </c>
      <c r="L81" s="102" t="s">
        <v>112</v>
      </c>
      <c r="M81" s="102" t="s">
        <v>53</v>
      </c>
      <c r="N81" s="102" t="s">
        <v>51</v>
      </c>
      <c r="O81" s="101" t="s">
        <v>105</v>
      </c>
      <c r="P81" s="24" t="s">
        <v>111</v>
      </c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7"/>
      <c r="AB81" s="36" t="s">
        <v>326</v>
      </c>
      <c r="AC81" s="143">
        <v>0</v>
      </c>
      <c r="AD81" s="143">
        <v>0</v>
      </c>
      <c r="AE81" s="143">
        <v>0</v>
      </c>
      <c r="AF81" s="143">
        <v>0</v>
      </c>
      <c r="AG81" s="25">
        <v>0</v>
      </c>
      <c r="AH81" s="25">
        <v>0</v>
      </c>
      <c r="AI81" s="25">
        <v>0</v>
      </c>
      <c r="AJ81" s="5" t="s">
        <v>1</v>
      </c>
      <c r="AK81" s="32"/>
    </row>
    <row r="82" spans="1:37" ht="19.5" customHeight="1" x14ac:dyDescent="0.2">
      <c r="A82" s="6"/>
      <c r="B82" s="103"/>
      <c r="C82" s="107"/>
      <c r="D82" s="107"/>
      <c r="E82" s="106"/>
      <c r="F82" s="194" t="s">
        <v>110</v>
      </c>
      <c r="G82" s="194"/>
      <c r="H82" s="195"/>
      <c r="I82" s="34">
        <v>62</v>
      </c>
      <c r="J82" s="17" t="s">
        <v>109</v>
      </c>
      <c r="K82" s="23" t="s">
        <v>107</v>
      </c>
      <c r="L82" s="102" t="s">
        <v>106</v>
      </c>
      <c r="M82" s="102" t="s">
        <v>53</v>
      </c>
      <c r="N82" s="102" t="s">
        <v>4</v>
      </c>
      <c r="O82" s="101" t="s">
        <v>105</v>
      </c>
      <c r="P82" s="24" t="s">
        <v>104</v>
      </c>
      <c r="Q82" s="196"/>
      <c r="R82" s="196"/>
      <c r="S82" s="196"/>
      <c r="T82" s="196"/>
      <c r="U82" s="196"/>
      <c r="V82" s="196"/>
      <c r="W82" s="196"/>
      <c r="X82" s="196"/>
      <c r="Y82" s="196"/>
      <c r="Z82" s="196"/>
      <c r="AA82" s="197"/>
      <c r="AB82" s="36" t="s">
        <v>326</v>
      </c>
      <c r="AC82" s="143">
        <f t="shared" ref="AC82:AI83" si="27">AC83</f>
        <v>0</v>
      </c>
      <c r="AD82" s="143"/>
      <c r="AE82" s="143">
        <f t="shared" si="27"/>
        <v>4674.79</v>
      </c>
      <c r="AF82" s="143">
        <f t="shared" si="27"/>
        <v>6500</v>
      </c>
      <c r="AG82" s="25">
        <f t="shared" si="27"/>
        <v>20000</v>
      </c>
      <c r="AH82" s="25">
        <f t="shared" si="27"/>
        <v>25000</v>
      </c>
      <c r="AI82" s="25">
        <f t="shared" si="27"/>
        <v>30000</v>
      </c>
      <c r="AJ82" s="5" t="s">
        <v>1</v>
      </c>
      <c r="AK82" s="32"/>
    </row>
    <row r="83" spans="1:37" ht="45" customHeight="1" x14ac:dyDescent="0.2">
      <c r="A83" s="6"/>
      <c r="B83" s="198" t="s">
        <v>104</v>
      </c>
      <c r="C83" s="198"/>
      <c r="D83" s="198"/>
      <c r="E83" s="198"/>
      <c r="F83" s="198"/>
      <c r="G83" s="198"/>
      <c r="H83" s="199"/>
      <c r="I83" s="34">
        <v>63</v>
      </c>
      <c r="J83" s="17" t="s">
        <v>108</v>
      </c>
      <c r="K83" s="102" t="s">
        <v>107</v>
      </c>
      <c r="L83" s="102" t="s">
        <v>106</v>
      </c>
      <c r="M83" s="102" t="s">
        <v>53</v>
      </c>
      <c r="N83" s="102" t="s">
        <v>51</v>
      </c>
      <c r="O83" s="101" t="s">
        <v>105</v>
      </c>
      <c r="P83" s="24" t="s">
        <v>104</v>
      </c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7"/>
      <c r="AB83" s="36" t="s">
        <v>326</v>
      </c>
      <c r="AC83" s="143">
        <f>AC84</f>
        <v>0</v>
      </c>
      <c r="AD83" s="143">
        <f t="shared" si="27"/>
        <v>0</v>
      </c>
      <c r="AE83" s="143">
        <f t="shared" si="27"/>
        <v>4674.79</v>
      </c>
      <c r="AF83" s="143">
        <f>AF84</f>
        <v>6500</v>
      </c>
      <c r="AG83" s="25">
        <f t="shared" si="27"/>
        <v>20000</v>
      </c>
      <c r="AH83" s="25">
        <f t="shared" si="27"/>
        <v>25000</v>
      </c>
      <c r="AI83" s="25">
        <f t="shared" si="27"/>
        <v>30000</v>
      </c>
      <c r="AJ83" s="5" t="s">
        <v>1</v>
      </c>
      <c r="AK83" s="32"/>
    </row>
    <row r="84" spans="1:37" ht="79.5" customHeight="1" x14ac:dyDescent="0.2">
      <c r="A84" s="6"/>
      <c r="B84" s="103"/>
      <c r="C84" s="104"/>
      <c r="D84" s="103"/>
      <c r="E84" s="103"/>
      <c r="F84" s="103"/>
      <c r="G84" s="103"/>
      <c r="H84" s="104"/>
      <c r="I84" s="34"/>
      <c r="J84" s="100" t="s">
        <v>347</v>
      </c>
      <c r="K84" s="102" t="s">
        <v>107</v>
      </c>
      <c r="L84" s="102">
        <v>11201041</v>
      </c>
      <c r="M84" s="102" t="s">
        <v>53</v>
      </c>
      <c r="N84" s="102" t="s">
        <v>51</v>
      </c>
      <c r="O84" s="101" t="s">
        <v>105</v>
      </c>
      <c r="P84" s="24" t="s">
        <v>104</v>
      </c>
      <c r="Q84" s="196"/>
      <c r="R84" s="196"/>
      <c r="S84" s="196"/>
      <c r="T84" s="196"/>
      <c r="U84" s="196"/>
      <c r="V84" s="196"/>
      <c r="W84" s="196"/>
      <c r="X84" s="196"/>
      <c r="Y84" s="196"/>
      <c r="Z84" s="196"/>
      <c r="AA84" s="197"/>
      <c r="AB84" s="36" t="s">
        <v>326</v>
      </c>
      <c r="AC84" s="143">
        <v>0</v>
      </c>
      <c r="AD84" s="143">
        <v>0</v>
      </c>
      <c r="AE84" s="143">
        <v>4674.79</v>
      </c>
      <c r="AF84" s="143">
        <v>6500</v>
      </c>
      <c r="AG84" s="25">
        <v>20000</v>
      </c>
      <c r="AH84" s="25">
        <v>25000</v>
      </c>
      <c r="AI84" s="130">
        <v>30000</v>
      </c>
      <c r="AJ84" s="5"/>
      <c r="AK84" s="32"/>
    </row>
    <row r="85" spans="1:37" ht="45.75" customHeight="1" x14ac:dyDescent="0.2">
      <c r="A85" s="6"/>
      <c r="B85" s="103"/>
      <c r="C85" s="108"/>
      <c r="D85" s="190" t="s">
        <v>103</v>
      </c>
      <c r="E85" s="190"/>
      <c r="F85" s="190"/>
      <c r="G85" s="190"/>
      <c r="H85" s="191"/>
      <c r="I85" s="34">
        <v>64</v>
      </c>
      <c r="J85" s="21" t="s">
        <v>102</v>
      </c>
      <c r="K85" s="38" t="s">
        <v>13</v>
      </c>
      <c r="L85" s="116" t="s">
        <v>101</v>
      </c>
      <c r="M85" s="116" t="s">
        <v>12</v>
      </c>
      <c r="N85" s="116" t="s">
        <v>4</v>
      </c>
      <c r="O85" s="115" t="s">
        <v>13</v>
      </c>
      <c r="P85" s="24" t="s">
        <v>91</v>
      </c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3"/>
      <c r="AB85" s="36" t="s">
        <v>325</v>
      </c>
      <c r="AC85" s="142">
        <f t="shared" ref="AC85:AI85" si="28">AC86</f>
        <v>300000</v>
      </c>
      <c r="AD85" s="142">
        <f t="shared" si="28"/>
        <v>300000</v>
      </c>
      <c r="AE85" s="142">
        <f t="shared" si="28"/>
        <v>239294.85</v>
      </c>
      <c r="AF85" s="142">
        <f t="shared" si="28"/>
        <v>318000</v>
      </c>
      <c r="AG85" s="37">
        <f t="shared" si="28"/>
        <v>200000</v>
      </c>
      <c r="AH85" s="37">
        <f t="shared" si="28"/>
        <v>200000</v>
      </c>
      <c r="AI85" s="37">
        <f t="shared" si="28"/>
        <v>200000</v>
      </c>
      <c r="AJ85" s="5" t="s">
        <v>1</v>
      </c>
      <c r="AK85" s="32"/>
    </row>
    <row r="86" spans="1:37" ht="31.5" customHeight="1" x14ac:dyDescent="0.2">
      <c r="A86" s="6"/>
      <c r="B86" s="103"/>
      <c r="C86" s="107"/>
      <c r="D86" s="108"/>
      <c r="E86" s="194" t="s">
        <v>100</v>
      </c>
      <c r="F86" s="194"/>
      <c r="G86" s="194"/>
      <c r="H86" s="195"/>
      <c r="I86" s="34">
        <v>65</v>
      </c>
      <c r="J86" s="17" t="s">
        <v>99</v>
      </c>
      <c r="K86" s="38" t="s">
        <v>13</v>
      </c>
      <c r="L86" s="102" t="s">
        <v>98</v>
      </c>
      <c r="M86" s="102" t="s">
        <v>12</v>
      </c>
      <c r="N86" s="102" t="s">
        <v>4</v>
      </c>
      <c r="O86" s="101" t="s">
        <v>92</v>
      </c>
      <c r="P86" s="24" t="s">
        <v>91</v>
      </c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7"/>
      <c r="AB86" s="36" t="s">
        <v>325</v>
      </c>
      <c r="AC86" s="143">
        <f>AC87+AC89</f>
        <v>300000</v>
      </c>
      <c r="AD86" s="143">
        <f t="shared" ref="AD86:AI86" si="29">AD87+AD89</f>
        <v>300000</v>
      </c>
      <c r="AE86" s="143">
        <f t="shared" si="29"/>
        <v>239294.85</v>
      </c>
      <c r="AF86" s="143">
        <f t="shared" si="29"/>
        <v>318000</v>
      </c>
      <c r="AG86" s="25">
        <f t="shared" si="29"/>
        <v>200000</v>
      </c>
      <c r="AH86" s="25">
        <f t="shared" si="29"/>
        <v>200000</v>
      </c>
      <c r="AI86" s="25">
        <f t="shared" si="29"/>
        <v>200000</v>
      </c>
      <c r="AJ86" s="5" t="s">
        <v>1</v>
      </c>
      <c r="AK86" s="32"/>
    </row>
    <row r="87" spans="1:37" ht="46.5" customHeight="1" x14ac:dyDescent="0.2">
      <c r="A87" s="6"/>
      <c r="B87" s="103"/>
      <c r="C87" s="107"/>
      <c r="D87" s="108"/>
      <c r="E87" s="106"/>
      <c r="F87" s="105"/>
      <c r="G87" s="105"/>
      <c r="H87" s="106"/>
      <c r="I87" s="34"/>
      <c r="J87" s="17" t="s">
        <v>366</v>
      </c>
      <c r="K87" s="38" t="s">
        <v>46</v>
      </c>
      <c r="L87" s="102">
        <v>11302060</v>
      </c>
      <c r="M87" s="102" t="s">
        <v>12</v>
      </c>
      <c r="N87" s="102" t="s">
        <v>4</v>
      </c>
      <c r="O87" s="101" t="s">
        <v>92</v>
      </c>
      <c r="P87" s="24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2"/>
      <c r="AB87" s="36" t="s">
        <v>324</v>
      </c>
      <c r="AC87" s="143">
        <f>AC88</f>
        <v>300000</v>
      </c>
      <c r="AD87" s="143">
        <f t="shared" ref="AD87:AI87" si="30">AD88</f>
        <v>300000</v>
      </c>
      <c r="AE87" s="143">
        <f t="shared" si="30"/>
        <v>161794.85</v>
      </c>
      <c r="AF87" s="143">
        <f t="shared" si="30"/>
        <v>215000</v>
      </c>
      <c r="AG87" s="25">
        <f t="shared" si="30"/>
        <v>200000</v>
      </c>
      <c r="AH87" s="25">
        <f t="shared" si="30"/>
        <v>200000</v>
      </c>
      <c r="AI87" s="25">
        <f t="shared" si="30"/>
        <v>200000</v>
      </c>
      <c r="AJ87" s="5"/>
      <c r="AK87" s="32"/>
    </row>
    <row r="88" spans="1:37" ht="44.25" customHeight="1" x14ac:dyDescent="0.2">
      <c r="A88" s="6"/>
      <c r="B88" s="103"/>
      <c r="C88" s="107"/>
      <c r="D88" s="108"/>
      <c r="E88" s="106"/>
      <c r="F88" s="105"/>
      <c r="G88" s="105"/>
      <c r="H88" s="106"/>
      <c r="I88" s="34"/>
      <c r="J88" s="17" t="s">
        <v>367</v>
      </c>
      <c r="K88" s="38" t="s">
        <v>46</v>
      </c>
      <c r="L88" s="102">
        <v>11302064</v>
      </c>
      <c r="M88" s="23" t="s">
        <v>5</v>
      </c>
      <c r="N88" s="102" t="s">
        <v>4</v>
      </c>
      <c r="O88" s="101" t="s">
        <v>92</v>
      </c>
      <c r="P88" s="24" t="s">
        <v>91</v>
      </c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7"/>
      <c r="AB88" s="36" t="s">
        <v>324</v>
      </c>
      <c r="AC88" s="143">
        <v>300000</v>
      </c>
      <c r="AD88" s="143">
        <v>300000</v>
      </c>
      <c r="AE88" s="143">
        <v>161794.85</v>
      </c>
      <c r="AF88" s="143">
        <v>215000</v>
      </c>
      <c r="AG88" s="25">
        <v>200000</v>
      </c>
      <c r="AH88" s="25">
        <v>200000</v>
      </c>
      <c r="AI88" s="25">
        <v>200000</v>
      </c>
      <c r="AJ88" s="5"/>
      <c r="AK88" s="32"/>
    </row>
    <row r="89" spans="1:37" ht="30" customHeight="1" x14ac:dyDescent="0.2">
      <c r="A89" s="6"/>
      <c r="B89" s="103"/>
      <c r="C89" s="107"/>
      <c r="D89" s="107"/>
      <c r="E89" s="106"/>
      <c r="F89" s="194" t="s">
        <v>97</v>
      </c>
      <c r="G89" s="194"/>
      <c r="H89" s="195"/>
      <c r="I89" s="34">
        <v>66</v>
      </c>
      <c r="J89" s="17" t="s">
        <v>96</v>
      </c>
      <c r="K89" s="38" t="s">
        <v>12</v>
      </c>
      <c r="L89" s="102" t="s">
        <v>95</v>
      </c>
      <c r="M89" s="102" t="s">
        <v>12</v>
      </c>
      <c r="N89" s="102" t="s">
        <v>4</v>
      </c>
      <c r="O89" s="101" t="s">
        <v>92</v>
      </c>
      <c r="P89" s="24" t="s">
        <v>91</v>
      </c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7"/>
      <c r="AB89" s="36" t="s">
        <v>325</v>
      </c>
      <c r="AC89" s="143">
        <f>AC90</f>
        <v>0</v>
      </c>
      <c r="AD89" s="143">
        <f>AD90+AD91</f>
        <v>0</v>
      </c>
      <c r="AE89" s="143">
        <f>AE90+AE91</f>
        <v>77500</v>
      </c>
      <c r="AF89" s="143">
        <f>AF90+AF91</f>
        <v>103000</v>
      </c>
      <c r="AG89" s="25">
        <f>AG90</f>
        <v>0</v>
      </c>
      <c r="AH89" s="25">
        <f>AH90</f>
        <v>0</v>
      </c>
      <c r="AI89" s="25">
        <f>AI90</f>
        <v>0</v>
      </c>
      <c r="AJ89" s="5" t="s">
        <v>1</v>
      </c>
      <c r="AK89" s="32"/>
    </row>
    <row r="90" spans="1:37" ht="33.75" customHeight="1" x14ac:dyDescent="0.2">
      <c r="A90" s="6"/>
      <c r="B90" s="198" t="s">
        <v>91</v>
      </c>
      <c r="C90" s="198"/>
      <c r="D90" s="198"/>
      <c r="E90" s="198"/>
      <c r="F90" s="198"/>
      <c r="G90" s="198"/>
      <c r="H90" s="199"/>
      <c r="I90" s="34">
        <v>67</v>
      </c>
      <c r="J90" s="17" t="s">
        <v>94</v>
      </c>
      <c r="K90" s="102" t="s">
        <v>7</v>
      </c>
      <c r="L90" s="102" t="s">
        <v>93</v>
      </c>
      <c r="M90" s="102" t="s">
        <v>5</v>
      </c>
      <c r="N90" s="102" t="s">
        <v>4</v>
      </c>
      <c r="O90" s="101" t="s">
        <v>92</v>
      </c>
      <c r="P90" s="24" t="s">
        <v>91</v>
      </c>
      <c r="Q90" s="196"/>
      <c r="R90" s="196"/>
      <c r="S90" s="196"/>
      <c r="T90" s="196"/>
      <c r="U90" s="196"/>
      <c r="V90" s="196"/>
      <c r="W90" s="196"/>
      <c r="X90" s="196"/>
      <c r="Y90" s="196"/>
      <c r="Z90" s="196"/>
      <c r="AA90" s="197"/>
      <c r="AB90" s="36" t="s">
        <v>325</v>
      </c>
      <c r="AC90" s="143">
        <v>0</v>
      </c>
      <c r="AD90" s="143"/>
      <c r="AE90" s="143">
        <v>77500</v>
      </c>
      <c r="AF90" s="143">
        <v>103000</v>
      </c>
      <c r="AG90" s="25">
        <v>0</v>
      </c>
      <c r="AH90" s="25">
        <v>0</v>
      </c>
      <c r="AI90" s="25">
        <v>0</v>
      </c>
      <c r="AJ90" s="5" t="s">
        <v>1</v>
      </c>
      <c r="AK90" s="32"/>
    </row>
    <row r="91" spans="1:37" ht="38.25" customHeight="1" x14ac:dyDescent="0.2">
      <c r="A91" s="6"/>
      <c r="B91" s="103"/>
      <c r="C91" s="104"/>
      <c r="D91" s="103"/>
      <c r="E91" s="103"/>
      <c r="F91" s="103"/>
      <c r="G91" s="103"/>
      <c r="H91" s="104"/>
      <c r="I91" s="34"/>
      <c r="J91" s="17" t="s">
        <v>94</v>
      </c>
      <c r="K91" s="102">
        <v>303</v>
      </c>
      <c r="L91" s="102">
        <v>11302994</v>
      </c>
      <c r="M91" s="23" t="s">
        <v>5</v>
      </c>
      <c r="N91" s="23" t="s">
        <v>4</v>
      </c>
      <c r="O91" s="101">
        <v>130</v>
      </c>
      <c r="P91" s="24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2"/>
      <c r="AB91" s="16" t="s">
        <v>345</v>
      </c>
      <c r="AC91" s="143"/>
      <c r="AD91" s="143">
        <v>0</v>
      </c>
      <c r="AE91" s="143">
        <v>0</v>
      </c>
      <c r="AF91" s="143">
        <v>0</v>
      </c>
      <c r="AG91" s="25"/>
      <c r="AH91" s="25"/>
      <c r="AI91" s="25"/>
      <c r="AJ91" s="5"/>
      <c r="AK91" s="32"/>
    </row>
    <row r="92" spans="1:37" ht="51.75" customHeight="1" x14ac:dyDescent="0.2">
      <c r="A92" s="6"/>
      <c r="B92" s="103"/>
      <c r="C92" s="108"/>
      <c r="D92" s="190" t="s">
        <v>90</v>
      </c>
      <c r="E92" s="190"/>
      <c r="F92" s="190"/>
      <c r="G92" s="190"/>
      <c r="H92" s="191"/>
      <c r="I92" s="34">
        <v>68</v>
      </c>
      <c r="J92" s="21" t="s">
        <v>89</v>
      </c>
      <c r="K92" s="116">
        <v>166</v>
      </c>
      <c r="L92" s="116" t="s">
        <v>88</v>
      </c>
      <c r="M92" s="116" t="s">
        <v>12</v>
      </c>
      <c r="N92" s="116" t="s">
        <v>4</v>
      </c>
      <c r="O92" s="115" t="s">
        <v>13</v>
      </c>
      <c r="P92" s="24" t="s">
        <v>87</v>
      </c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3"/>
      <c r="AB92" s="36" t="s">
        <v>324</v>
      </c>
      <c r="AC92" s="142">
        <f t="shared" ref="AC92:AI92" si="31">AC93+AC96+AC99</f>
        <v>2500000</v>
      </c>
      <c r="AD92" s="142">
        <f t="shared" si="31"/>
        <v>16211800</v>
      </c>
      <c r="AE92" s="142">
        <f t="shared" si="31"/>
        <v>13798310.879999999</v>
      </c>
      <c r="AF92" s="142">
        <f t="shared" si="31"/>
        <v>18398000</v>
      </c>
      <c r="AG92" s="37">
        <f t="shared" si="31"/>
        <v>2500000</v>
      </c>
      <c r="AH92" s="37">
        <f t="shared" si="31"/>
        <v>2500000</v>
      </c>
      <c r="AI92" s="37">
        <f t="shared" si="31"/>
        <v>2500000</v>
      </c>
      <c r="AJ92" s="5" t="s">
        <v>1</v>
      </c>
      <c r="AK92" s="32"/>
    </row>
    <row r="93" spans="1:37" ht="63.75" hidden="1" customHeight="1" x14ac:dyDescent="0.2">
      <c r="A93" s="6"/>
      <c r="B93" s="103"/>
      <c r="C93" s="107"/>
      <c r="D93" s="108"/>
      <c r="E93" s="194" t="s">
        <v>86</v>
      </c>
      <c r="F93" s="194"/>
      <c r="G93" s="194"/>
      <c r="H93" s="195"/>
      <c r="I93" s="34">
        <v>69</v>
      </c>
      <c r="J93" s="17" t="s">
        <v>85</v>
      </c>
      <c r="K93" s="102">
        <v>166</v>
      </c>
      <c r="L93" s="102" t="s">
        <v>84</v>
      </c>
      <c r="M93" s="102" t="s">
        <v>12</v>
      </c>
      <c r="N93" s="102" t="s">
        <v>4</v>
      </c>
      <c r="O93" s="101" t="s">
        <v>13</v>
      </c>
      <c r="P93" s="24" t="s">
        <v>77</v>
      </c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7"/>
      <c r="AB93" s="36" t="s">
        <v>324</v>
      </c>
      <c r="AC93" s="143">
        <f t="shared" ref="AC93:AI94" si="32">AC94</f>
        <v>0</v>
      </c>
      <c r="AD93" s="143">
        <f t="shared" si="32"/>
        <v>0</v>
      </c>
      <c r="AE93" s="143">
        <f t="shared" si="32"/>
        <v>0</v>
      </c>
      <c r="AF93" s="143">
        <f t="shared" si="32"/>
        <v>0</v>
      </c>
      <c r="AG93" s="25">
        <f t="shared" si="32"/>
        <v>0</v>
      </c>
      <c r="AH93" s="25">
        <f t="shared" si="32"/>
        <v>0</v>
      </c>
      <c r="AI93" s="25">
        <f t="shared" si="32"/>
        <v>0</v>
      </c>
      <c r="AJ93" s="5" t="s">
        <v>1</v>
      </c>
      <c r="AK93" s="32"/>
    </row>
    <row r="94" spans="1:37" ht="74.25" hidden="1" customHeight="1" x14ac:dyDescent="0.2">
      <c r="A94" s="6"/>
      <c r="B94" s="103"/>
      <c r="C94" s="107"/>
      <c r="D94" s="107"/>
      <c r="E94" s="106"/>
      <c r="F94" s="194" t="s">
        <v>83</v>
      </c>
      <c r="G94" s="194"/>
      <c r="H94" s="195"/>
      <c r="I94" s="34">
        <v>70</v>
      </c>
      <c r="J94" s="17" t="s">
        <v>82</v>
      </c>
      <c r="K94" s="102">
        <v>166</v>
      </c>
      <c r="L94" s="102" t="s">
        <v>81</v>
      </c>
      <c r="M94" s="23" t="s">
        <v>5</v>
      </c>
      <c r="N94" s="102" t="s">
        <v>4</v>
      </c>
      <c r="O94" s="101" t="s">
        <v>78</v>
      </c>
      <c r="P94" s="24" t="s">
        <v>77</v>
      </c>
      <c r="Q94" s="196"/>
      <c r="R94" s="196"/>
      <c r="S94" s="196"/>
      <c r="T94" s="196"/>
      <c r="U94" s="196"/>
      <c r="V94" s="196"/>
      <c r="W94" s="196"/>
      <c r="X94" s="196"/>
      <c r="Y94" s="196"/>
      <c r="Z94" s="196"/>
      <c r="AA94" s="197"/>
      <c r="AB94" s="36" t="s">
        <v>324</v>
      </c>
      <c r="AC94" s="143">
        <f t="shared" si="32"/>
        <v>0</v>
      </c>
      <c r="AD94" s="143">
        <f t="shared" si="32"/>
        <v>0</v>
      </c>
      <c r="AE94" s="143">
        <f t="shared" si="32"/>
        <v>0</v>
      </c>
      <c r="AF94" s="143">
        <f t="shared" si="32"/>
        <v>0</v>
      </c>
      <c r="AG94" s="25">
        <f t="shared" si="32"/>
        <v>0</v>
      </c>
      <c r="AH94" s="25">
        <f t="shared" si="32"/>
        <v>0</v>
      </c>
      <c r="AI94" s="25">
        <f t="shared" si="32"/>
        <v>0</v>
      </c>
      <c r="AJ94" s="5" t="s">
        <v>1</v>
      </c>
      <c r="AK94" s="32"/>
    </row>
    <row r="95" spans="1:37" ht="63.75" hidden="1" customHeight="1" x14ac:dyDescent="0.2">
      <c r="A95" s="6"/>
      <c r="B95" s="198" t="s">
        <v>77</v>
      </c>
      <c r="C95" s="198"/>
      <c r="D95" s="198"/>
      <c r="E95" s="198"/>
      <c r="F95" s="198"/>
      <c r="G95" s="198"/>
      <c r="H95" s="199"/>
      <c r="I95" s="34">
        <v>71</v>
      </c>
      <c r="J95" s="17" t="s">
        <v>80</v>
      </c>
      <c r="K95" s="102" t="s">
        <v>46</v>
      </c>
      <c r="L95" s="102" t="s">
        <v>79</v>
      </c>
      <c r="M95" s="102" t="s">
        <v>5</v>
      </c>
      <c r="N95" s="102" t="s">
        <v>4</v>
      </c>
      <c r="O95" s="101" t="s">
        <v>78</v>
      </c>
      <c r="P95" s="24" t="s">
        <v>77</v>
      </c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7"/>
      <c r="AB95" s="36" t="s">
        <v>324</v>
      </c>
      <c r="AC95" s="143">
        <v>0</v>
      </c>
      <c r="AD95" s="143">
        <v>0</v>
      </c>
      <c r="AE95" s="143">
        <v>0</v>
      </c>
      <c r="AF95" s="143">
        <v>0</v>
      </c>
      <c r="AG95" s="25"/>
      <c r="AH95" s="25">
        <v>0</v>
      </c>
      <c r="AI95" s="25">
        <v>0</v>
      </c>
      <c r="AJ95" s="5" t="s">
        <v>1</v>
      </c>
      <c r="AK95" s="32"/>
    </row>
    <row r="96" spans="1:37" ht="48.75" customHeight="1" x14ac:dyDescent="0.2">
      <c r="A96" s="6"/>
      <c r="B96" s="103"/>
      <c r="C96" s="107"/>
      <c r="D96" s="108"/>
      <c r="E96" s="194" t="s">
        <v>76</v>
      </c>
      <c r="F96" s="194"/>
      <c r="G96" s="194"/>
      <c r="H96" s="195"/>
      <c r="I96" s="34">
        <v>72</v>
      </c>
      <c r="J96" s="17" t="s">
        <v>75</v>
      </c>
      <c r="K96" s="23" t="s">
        <v>13</v>
      </c>
      <c r="L96" s="102" t="s">
        <v>74</v>
      </c>
      <c r="M96" s="102" t="s">
        <v>12</v>
      </c>
      <c r="N96" s="102" t="s">
        <v>4</v>
      </c>
      <c r="O96" s="101" t="s">
        <v>60</v>
      </c>
      <c r="P96" s="24" t="s">
        <v>68</v>
      </c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7"/>
      <c r="AB96" s="36" t="s">
        <v>324</v>
      </c>
      <c r="AC96" s="143">
        <f t="shared" ref="AC96:AI97" si="33">AC97</f>
        <v>1000000</v>
      </c>
      <c r="AD96" s="143">
        <f t="shared" si="33"/>
        <v>14711800</v>
      </c>
      <c r="AE96" s="143">
        <f>AE98</f>
        <v>13025431.189999999</v>
      </c>
      <c r="AF96" s="143">
        <f t="shared" si="33"/>
        <v>17367300</v>
      </c>
      <c r="AG96" s="25">
        <f t="shared" si="33"/>
        <v>1500000</v>
      </c>
      <c r="AH96" s="25">
        <f t="shared" si="33"/>
        <v>1500000</v>
      </c>
      <c r="AI96" s="25">
        <f t="shared" si="33"/>
        <v>1500000</v>
      </c>
      <c r="AJ96" s="5" t="s">
        <v>1</v>
      </c>
      <c r="AK96" s="32"/>
    </row>
    <row r="97" spans="1:37" ht="49.5" customHeight="1" x14ac:dyDescent="0.2">
      <c r="A97" s="6"/>
      <c r="B97" s="103"/>
      <c r="C97" s="107"/>
      <c r="D97" s="107"/>
      <c r="E97" s="106"/>
      <c r="F97" s="194" t="s">
        <v>73</v>
      </c>
      <c r="G97" s="194"/>
      <c r="H97" s="195"/>
      <c r="I97" s="34">
        <v>73</v>
      </c>
      <c r="J97" s="17" t="s">
        <v>72</v>
      </c>
      <c r="K97" s="23" t="s">
        <v>13</v>
      </c>
      <c r="L97" s="102" t="s">
        <v>71</v>
      </c>
      <c r="M97" s="102" t="s">
        <v>12</v>
      </c>
      <c r="N97" s="102" t="s">
        <v>4</v>
      </c>
      <c r="O97" s="101" t="s">
        <v>60</v>
      </c>
      <c r="P97" s="24" t="s">
        <v>68</v>
      </c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7"/>
      <c r="AB97" s="36" t="s">
        <v>324</v>
      </c>
      <c r="AC97" s="143">
        <f t="shared" si="33"/>
        <v>1000000</v>
      </c>
      <c r="AD97" s="143">
        <f t="shared" si="33"/>
        <v>14711800</v>
      </c>
      <c r="AE97" s="143">
        <f t="shared" si="33"/>
        <v>13025431.189999999</v>
      </c>
      <c r="AF97" s="143">
        <f t="shared" si="33"/>
        <v>17367300</v>
      </c>
      <c r="AG97" s="25">
        <f t="shared" si="33"/>
        <v>1500000</v>
      </c>
      <c r="AH97" s="25">
        <f t="shared" si="33"/>
        <v>1500000</v>
      </c>
      <c r="AI97" s="25">
        <f t="shared" si="33"/>
        <v>1500000</v>
      </c>
      <c r="AJ97" s="5" t="s">
        <v>1</v>
      </c>
      <c r="AK97" s="32"/>
    </row>
    <row r="98" spans="1:37" ht="47.25" customHeight="1" x14ac:dyDescent="0.2">
      <c r="A98" s="6"/>
      <c r="B98" s="198" t="s">
        <v>68</v>
      </c>
      <c r="C98" s="198"/>
      <c r="D98" s="198"/>
      <c r="E98" s="198"/>
      <c r="F98" s="198"/>
      <c r="G98" s="198"/>
      <c r="H98" s="199"/>
      <c r="I98" s="34">
        <v>74</v>
      </c>
      <c r="J98" s="17" t="s">
        <v>70</v>
      </c>
      <c r="K98" s="102" t="s">
        <v>46</v>
      </c>
      <c r="L98" s="102" t="s">
        <v>69</v>
      </c>
      <c r="M98" s="102" t="s">
        <v>5</v>
      </c>
      <c r="N98" s="102" t="s">
        <v>4</v>
      </c>
      <c r="O98" s="101" t="s">
        <v>60</v>
      </c>
      <c r="P98" s="24" t="s">
        <v>68</v>
      </c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7"/>
      <c r="AB98" s="36" t="s">
        <v>324</v>
      </c>
      <c r="AC98" s="143">
        <v>1000000</v>
      </c>
      <c r="AD98" s="143">
        <v>14711800</v>
      </c>
      <c r="AE98" s="143">
        <v>13025431.189999999</v>
      </c>
      <c r="AF98" s="143">
        <v>17367300</v>
      </c>
      <c r="AG98" s="25">
        <v>1500000</v>
      </c>
      <c r="AH98" s="25">
        <v>1500000</v>
      </c>
      <c r="AI98" s="25">
        <v>1500000</v>
      </c>
      <c r="AJ98" s="5" t="s">
        <v>1</v>
      </c>
      <c r="AK98" s="32"/>
    </row>
    <row r="99" spans="1:37" ht="53.25" customHeight="1" x14ac:dyDescent="0.2">
      <c r="A99" s="6"/>
      <c r="B99" s="103"/>
      <c r="C99" s="107"/>
      <c r="D99" s="108"/>
      <c r="E99" s="194" t="s">
        <v>67</v>
      </c>
      <c r="F99" s="194"/>
      <c r="G99" s="194"/>
      <c r="H99" s="195"/>
      <c r="I99" s="34">
        <v>75</v>
      </c>
      <c r="J99" s="17" t="s">
        <v>66</v>
      </c>
      <c r="K99" s="102">
        <v>166</v>
      </c>
      <c r="L99" s="102" t="s">
        <v>65</v>
      </c>
      <c r="M99" s="102" t="s">
        <v>12</v>
      </c>
      <c r="N99" s="102" t="s">
        <v>4</v>
      </c>
      <c r="O99" s="101" t="s">
        <v>60</v>
      </c>
      <c r="P99" s="24" t="s">
        <v>59</v>
      </c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7"/>
      <c r="AB99" s="36" t="s">
        <v>324</v>
      </c>
      <c r="AC99" s="143">
        <f t="shared" ref="AC99:AI100" si="34">AC100</f>
        <v>1500000</v>
      </c>
      <c r="AD99" s="143">
        <f t="shared" si="34"/>
        <v>1500000</v>
      </c>
      <c r="AE99" s="143">
        <f t="shared" si="34"/>
        <v>772879.69</v>
      </c>
      <c r="AF99" s="143">
        <f t="shared" si="34"/>
        <v>1030700</v>
      </c>
      <c r="AG99" s="25">
        <f t="shared" si="34"/>
        <v>1000000</v>
      </c>
      <c r="AH99" s="25">
        <f t="shared" si="34"/>
        <v>1000000</v>
      </c>
      <c r="AI99" s="25">
        <f t="shared" si="34"/>
        <v>1000000</v>
      </c>
      <c r="AJ99" s="5" t="s">
        <v>1</v>
      </c>
      <c r="AK99" s="32"/>
    </row>
    <row r="100" spans="1:37" ht="66.75" customHeight="1" x14ac:dyDescent="0.2">
      <c r="A100" s="6"/>
      <c r="B100" s="103"/>
      <c r="C100" s="107"/>
      <c r="D100" s="107"/>
      <c r="E100" s="106"/>
      <c r="F100" s="194" t="s">
        <v>64</v>
      </c>
      <c r="G100" s="194"/>
      <c r="H100" s="195"/>
      <c r="I100" s="34">
        <v>76</v>
      </c>
      <c r="J100" s="17" t="s">
        <v>63</v>
      </c>
      <c r="K100" s="102">
        <v>166</v>
      </c>
      <c r="L100" s="102" t="s">
        <v>62</v>
      </c>
      <c r="M100" s="102">
        <v>0</v>
      </c>
      <c r="N100" s="102" t="s">
        <v>4</v>
      </c>
      <c r="O100" s="101" t="s">
        <v>60</v>
      </c>
      <c r="P100" s="24" t="s">
        <v>59</v>
      </c>
      <c r="Q100" s="196"/>
      <c r="R100" s="196"/>
      <c r="S100" s="196"/>
      <c r="T100" s="196"/>
      <c r="U100" s="196"/>
      <c r="V100" s="196"/>
      <c r="W100" s="196"/>
      <c r="X100" s="196"/>
      <c r="Y100" s="196"/>
      <c r="Z100" s="196"/>
      <c r="AA100" s="197"/>
      <c r="AB100" s="36" t="s">
        <v>324</v>
      </c>
      <c r="AC100" s="143">
        <f t="shared" si="34"/>
        <v>1500000</v>
      </c>
      <c r="AD100" s="143">
        <f t="shared" si="34"/>
        <v>1500000</v>
      </c>
      <c r="AE100" s="143">
        <f t="shared" si="34"/>
        <v>772879.69</v>
      </c>
      <c r="AF100" s="143">
        <f t="shared" si="34"/>
        <v>1030700</v>
      </c>
      <c r="AG100" s="25">
        <f t="shared" si="34"/>
        <v>1000000</v>
      </c>
      <c r="AH100" s="25">
        <f t="shared" si="34"/>
        <v>1000000</v>
      </c>
      <c r="AI100" s="25">
        <f t="shared" si="34"/>
        <v>1000000</v>
      </c>
      <c r="AJ100" s="5" t="s">
        <v>1</v>
      </c>
      <c r="AK100" s="32"/>
    </row>
    <row r="101" spans="1:37" ht="75.75" customHeight="1" x14ac:dyDescent="0.2">
      <c r="A101" s="6"/>
      <c r="B101" s="198" t="s">
        <v>59</v>
      </c>
      <c r="C101" s="198"/>
      <c r="D101" s="198"/>
      <c r="E101" s="198"/>
      <c r="F101" s="198"/>
      <c r="G101" s="198"/>
      <c r="H101" s="199"/>
      <c r="I101" s="34">
        <v>77</v>
      </c>
      <c r="J101" s="17" t="s">
        <v>327</v>
      </c>
      <c r="K101" s="102" t="s">
        <v>46</v>
      </c>
      <c r="L101" s="102" t="s">
        <v>61</v>
      </c>
      <c r="M101" s="102" t="s">
        <v>5</v>
      </c>
      <c r="N101" s="102" t="s">
        <v>4</v>
      </c>
      <c r="O101" s="101" t="s">
        <v>60</v>
      </c>
      <c r="P101" s="24" t="s">
        <v>59</v>
      </c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7"/>
      <c r="AB101" s="36" t="s">
        <v>324</v>
      </c>
      <c r="AC101" s="143">
        <v>1500000</v>
      </c>
      <c r="AD101" s="143">
        <v>1500000</v>
      </c>
      <c r="AE101" s="143">
        <v>772879.69</v>
      </c>
      <c r="AF101" s="143">
        <v>1030700</v>
      </c>
      <c r="AG101" s="25">
        <v>1000000</v>
      </c>
      <c r="AH101" s="25">
        <v>1000000</v>
      </c>
      <c r="AI101" s="25">
        <v>1000000</v>
      </c>
      <c r="AJ101" s="5" t="s">
        <v>1</v>
      </c>
      <c r="AK101" s="32"/>
    </row>
    <row r="102" spans="1:37" ht="12" customHeight="1" x14ac:dyDescent="0.2">
      <c r="A102" s="6"/>
      <c r="B102" s="103"/>
      <c r="C102" s="108"/>
      <c r="D102" s="190" t="s">
        <v>58</v>
      </c>
      <c r="E102" s="190"/>
      <c r="F102" s="190"/>
      <c r="G102" s="190"/>
      <c r="H102" s="191"/>
      <c r="I102" s="34">
        <v>78</v>
      </c>
      <c r="J102" s="21" t="s">
        <v>57</v>
      </c>
      <c r="K102" s="116" t="s">
        <v>13</v>
      </c>
      <c r="L102" s="116" t="s">
        <v>56</v>
      </c>
      <c r="M102" s="116" t="s">
        <v>12</v>
      </c>
      <c r="N102" s="116" t="s">
        <v>4</v>
      </c>
      <c r="O102" s="115" t="s">
        <v>13</v>
      </c>
      <c r="P102" s="24" t="s">
        <v>2</v>
      </c>
      <c r="Q102" s="192"/>
      <c r="R102" s="192"/>
      <c r="S102" s="192"/>
      <c r="T102" s="192"/>
      <c r="U102" s="192"/>
      <c r="V102" s="192"/>
      <c r="W102" s="192"/>
      <c r="X102" s="192"/>
      <c r="Y102" s="192"/>
      <c r="Z102" s="192"/>
      <c r="AA102" s="193"/>
      <c r="AB102" s="36"/>
      <c r="AC102" s="142">
        <f>AC103+AC104+AC109+AC111</f>
        <v>269300</v>
      </c>
      <c r="AD102" s="142">
        <f>AD103+AD104+AD109+AD111+AD107</f>
        <v>4742300</v>
      </c>
      <c r="AE102" s="142">
        <f>AE103+AE104+AE109+AE111+AE107</f>
        <v>4982263.96</v>
      </c>
      <c r="AF102" s="142">
        <f>AF103+AF104+AF109+AF111+AF107+AF108</f>
        <v>5200000</v>
      </c>
      <c r="AG102" s="37">
        <f>AG103+AG104+AG109+AG111+AG107+AG108</f>
        <v>718500</v>
      </c>
      <c r="AH102" s="37">
        <f t="shared" ref="AH102:AI102" si="35">AH103+AH104+AH109+AH111+AH107+AH108</f>
        <v>718500</v>
      </c>
      <c r="AI102" s="37">
        <f t="shared" si="35"/>
        <v>718500</v>
      </c>
      <c r="AJ102" s="5" t="s">
        <v>1</v>
      </c>
      <c r="AK102" s="32"/>
    </row>
    <row r="103" spans="1:37" ht="45" customHeight="1" x14ac:dyDescent="0.2">
      <c r="A103" s="6"/>
      <c r="B103" s="169"/>
      <c r="C103" s="165"/>
      <c r="D103" s="166"/>
      <c r="E103" s="194" t="s">
        <v>55</v>
      </c>
      <c r="F103" s="194"/>
      <c r="G103" s="194"/>
      <c r="H103" s="195"/>
      <c r="I103" s="34">
        <v>79</v>
      </c>
      <c r="J103" s="17" t="s">
        <v>353</v>
      </c>
      <c r="K103" s="168" t="s">
        <v>13</v>
      </c>
      <c r="L103" s="168">
        <v>11601000</v>
      </c>
      <c r="M103" s="23" t="s">
        <v>53</v>
      </c>
      <c r="N103" s="168" t="s">
        <v>4</v>
      </c>
      <c r="O103" s="167" t="s">
        <v>50</v>
      </c>
      <c r="P103" s="24" t="s">
        <v>54</v>
      </c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7"/>
      <c r="AB103" s="25"/>
      <c r="AC103" s="25">
        <v>269300</v>
      </c>
      <c r="AD103" s="25">
        <v>269300</v>
      </c>
      <c r="AE103" s="25">
        <v>228642.32</v>
      </c>
      <c r="AF103" s="143">
        <v>350000</v>
      </c>
      <c r="AG103" s="25">
        <v>397300</v>
      </c>
      <c r="AH103" s="25">
        <v>397300</v>
      </c>
      <c r="AI103" s="25">
        <v>397300</v>
      </c>
      <c r="AJ103" s="5" t="s">
        <v>1</v>
      </c>
      <c r="AK103" s="32"/>
    </row>
    <row r="104" spans="1:37" ht="53.25" customHeight="1" x14ac:dyDescent="0.2">
      <c r="A104" s="6"/>
      <c r="B104" s="103"/>
      <c r="C104" s="103"/>
      <c r="D104" s="104"/>
      <c r="E104" s="103"/>
      <c r="F104" s="103"/>
      <c r="G104" s="103"/>
      <c r="H104" s="104"/>
      <c r="I104" s="34"/>
      <c r="J104" s="17" t="s">
        <v>354</v>
      </c>
      <c r="K104" s="102" t="s">
        <v>13</v>
      </c>
      <c r="L104" s="102">
        <v>11602000</v>
      </c>
      <c r="M104" s="23" t="s">
        <v>12</v>
      </c>
      <c r="N104" s="84" t="s">
        <v>4</v>
      </c>
      <c r="O104" s="101" t="s">
        <v>50</v>
      </c>
      <c r="P104" s="24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2"/>
      <c r="AB104" s="16"/>
      <c r="AC104" s="143">
        <f t="shared" ref="AC104:AI104" si="36">AC106</f>
        <v>0</v>
      </c>
      <c r="AD104" s="143">
        <f t="shared" si="36"/>
        <v>0</v>
      </c>
      <c r="AE104" s="143">
        <f t="shared" si="36"/>
        <v>21000</v>
      </c>
      <c r="AF104" s="143">
        <f t="shared" si="36"/>
        <v>28000</v>
      </c>
      <c r="AG104" s="25">
        <f>AG105+AG106</f>
        <v>21200</v>
      </c>
      <c r="AH104" s="25">
        <f t="shared" ref="AH104:AI104" si="37">AH105+AH106</f>
        <v>21200</v>
      </c>
      <c r="AI104" s="25">
        <f t="shared" si="37"/>
        <v>21200</v>
      </c>
      <c r="AJ104" s="5"/>
      <c r="AK104" s="32"/>
    </row>
    <row r="105" spans="1:37" ht="53.25" customHeight="1" x14ac:dyDescent="0.2">
      <c r="A105" s="6"/>
      <c r="B105" s="169"/>
      <c r="C105" s="169"/>
      <c r="D105" s="170"/>
      <c r="E105" s="169"/>
      <c r="F105" s="169"/>
      <c r="G105" s="169"/>
      <c r="H105" s="170"/>
      <c r="I105" s="34"/>
      <c r="J105" s="17" t="s">
        <v>355</v>
      </c>
      <c r="K105" s="168">
        <v>303</v>
      </c>
      <c r="L105" s="168">
        <v>11602020</v>
      </c>
      <c r="M105" s="23" t="s">
        <v>52</v>
      </c>
      <c r="N105" s="84">
        <v>0</v>
      </c>
      <c r="O105" s="167">
        <v>140</v>
      </c>
      <c r="P105" s="24"/>
      <c r="Q105" s="167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8"/>
      <c r="AB105" s="16"/>
      <c r="AC105" s="143"/>
      <c r="AD105" s="143"/>
      <c r="AE105" s="143">
        <v>0</v>
      </c>
      <c r="AF105" s="143">
        <v>0</v>
      </c>
      <c r="AG105" s="25">
        <v>21200</v>
      </c>
      <c r="AH105" s="25">
        <v>21200</v>
      </c>
      <c r="AI105" s="25">
        <v>21200</v>
      </c>
      <c r="AJ105" s="5"/>
      <c r="AK105" s="32"/>
    </row>
    <row r="106" spans="1:37" ht="53.25" customHeight="1" x14ac:dyDescent="0.2">
      <c r="A106" s="6"/>
      <c r="B106" s="103"/>
      <c r="C106" s="103"/>
      <c r="D106" s="104"/>
      <c r="E106" s="103"/>
      <c r="F106" s="103"/>
      <c r="G106" s="103"/>
      <c r="H106" s="104"/>
      <c r="I106" s="34"/>
      <c r="J106" s="17" t="s">
        <v>355</v>
      </c>
      <c r="K106" s="102">
        <v>808</v>
      </c>
      <c r="L106" s="102">
        <v>11602020</v>
      </c>
      <c r="M106" s="23" t="s">
        <v>52</v>
      </c>
      <c r="N106" s="23" t="s">
        <v>4</v>
      </c>
      <c r="O106" s="101" t="s">
        <v>50</v>
      </c>
      <c r="P106" s="24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2"/>
      <c r="AB106" s="16" t="s">
        <v>321</v>
      </c>
      <c r="AC106" s="143"/>
      <c r="AD106" s="143"/>
      <c r="AE106" s="143">
        <v>21000</v>
      </c>
      <c r="AF106" s="143">
        <v>28000</v>
      </c>
      <c r="AG106" s="25">
        <v>0</v>
      </c>
      <c r="AH106" s="25">
        <v>0</v>
      </c>
      <c r="AI106" s="25">
        <v>0</v>
      </c>
      <c r="AJ106" s="5"/>
      <c r="AK106" s="32"/>
    </row>
    <row r="107" spans="1:37" ht="53.25" customHeight="1" x14ac:dyDescent="0.2">
      <c r="A107" s="6"/>
      <c r="B107" s="139"/>
      <c r="C107" s="139"/>
      <c r="D107" s="140"/>
      <c r="E107" s="139"/>
      <c r="F107" s="139"/>
      <c r="G107" s="139"/>
      <c r="H107" s="140"/>
      <c r="I107" s="34"/>
      <c r="J107" s="17" t="s">
        <v>380</v>
      </c>
      <c r="K107" s="138">
        <v>92</v>
      </c>
      <c r="L107" s="138">
        <v>11607090</v>
      </c>
      <c r="M107" s="23" t="s">
        <v>5</v>
      </c>
      <c r="N107" s="23" t="s">
        <v>4</v>
      </c>
      <c r="O107" s="137">
        <v>140</v>
      </c>
      <c r="P107" s="24"/>
      <c r="Q107" s="137"/>
      <c r="R107" s="137"/>
      <c r="S107" s="137"/>
      <c r="T107" s="137"/>
      <c r="U107" s="137"/>
      <c r="V107" s="137"/>
      <c r="W107" s="137"/>
      <c r="X107" s="137"/>
      <c r="Y107" s="137"/>
      <c r="Z107" s="137"/>
      <c r="AA107" s="138"/>
      <c r="AB107" s="16"/>
      <c r="AC107" s="143">
        <v>0</v>
      </c>
      <c r="AD107" s="143">
        <v>4473000</v>
      </c>
      <c r="AE107" s="143">
        <v>4639206.5</v>
      </c>
      <c r="AF107" s="143">
        <v>4650000</v>
      </c>
      <c r="AG107" s="25">
        <v>0</v>
      </c>
      <c r="AH107" s="25">
        <v>0</v>
      </c>
      <c r="AI107" s="25">
        <v>0</v>
      </c>
      <c r="AJ107" s="5"/>
      <c r="AK107" s="32"/>
    </row>
    <row r="108" spans="1:37" ht="53.25" customHeight="1" x14ac:dyDescent="0.2">
      <c r="A108" s="6"/>
      <c r="B108" s="169"/>
      <c r="C108" s="169"/>
      <c r="D108" s="170"/>
      <c r="E108" s="169"/>
      <c r="F108" s="169"/>
      <c r="G108" s="169"/>
      <c r="H108" s="170"/>
      <c r="I108" s="34"/>
      <c r="J108" s="17" t="s">
        <v>380</v>
      </c>
      <c r="K108" s="168">
        <v>166</v>
      </c>
      <c r="L108" s="168">
        <v>11607090</v>
      </c>
      <c r="M108" s="23" t="s">
        <v>5</v>
      </c>
      <c r="N108" s="23" t="s">
        <v>4</v>
      </c>
      <c r="O108" s="167">
        <v>140</v>
      </c>
      <c r="P108" s="24"/>
      <c r="Q108" s="167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8"/>
      <c r="AB108" s="16"/>
      <c r="AC108" s="143"/>
      <c r="AD108" s="143"/>
      <c r="AE108" s="143"/>
      <c r="AF108" s="143">
        <v>65000</v>
      </c>
      <c r="AG108" s="25">
        <v>300000</v>
      </c>
      <c r="AH108" s="25">
        <v>300000</v>
      </c>
      <c r="AI108" s="25">
        <v>300000</v>
      </c>
      <c r="AJ108" s="5"/>
      <c r="AK108" s="32"/>
    </row>
    <row r="109" spans="1:37" ht="53.25" customHeight="1" x14ac:dyDescent="0.2">
      <c r="A109" s="6"/>
      <c r="B109" s="103"/>
      <c r="C109" s="103"/>
      <c r="D109" s="104"/>
      <c r="E109" s="103"/>
      <c r="F109" s="103"/>
      <c r="G109" s="103"/>
      <c r="H109" s="104"/>
      <c r="I109" s="34"/>
      <c r="J109" s="17" t="s">
        <v>356</v>
      </c>
      <c r="K109" s="102" t="s">
        <v>13</v>
      </c>
      <c r="L109" s="102">
        <v>11610000</v>
      </c>
      <c r="M109" s="23" t="s">
        <v>53</v>
      </c>
      <c r="N109" s="102" t="s">
        <v>4</v>
      </c>
      <c r="O109" s="101" t="s">
        <v>50</v>
      </c>
      <c r="P109" s="24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  <c r="AA109" s="102"/>
      <c r="AB109" s="16"/>
      <c r="AC109" s="143">
        <f t="shared" ref="AC109:AI109" si="38">AC110</f>
        <v>0</v>
      </c>
      <c r="AD109" s="143">
        <f t="shared" si="38"/>
        <v>0</v>
      </c>
      <c r="AE109" s="143">
        <f t="shared" si="38"/>
        <v>8967.14</v>
      </c>
      <c r="AF109" s="143">
        <f t="shared" si="38"/>
        <v>12000</v>
      </c>
      <c r="AG109" s="25">
        <f t="shared" si="38"/>
        <v>0</v>
      </c>
      <c r="AH109" s="25">
        <f t="shared" si="38"/>
        <v>0</v>
      </c>
      <c r="AI109" s="25">
        <f t="shared" si="38"/>
        <v>0</v>
      </c>
      <c r="AJ109" s="5"/>
      <c r="AK109" s="32"/>
    </row>
    <row r="110" spans="1:37" s="185" customFormat="1" ht="53.25" customHeight="1" x14ac:dyDescent="0.2">
      <c r="A110" s="179"/>
      <c r="B110" s="180"/>
      <c r="C110" s="180"/>
      <c r="D110" s="181"/>
      <c r="E110" s="180"/>
      <c r="F110" s="180"/>
      <c r="G110" s="180"/>
      <c r="H110" s="181"/>
      <c r="I110" s="182"/>
      <c r="J110" s="17" t="s">
        <v>357</v>
      </c>
      <c r="K110" s="23" t="s">
        <v>13</v>
      </c>
      <c r="L110" s="168">
        <v>11610123</v>
      </c>
      <c r="M110" s="23" t="s">
        <v>53</v>
      </c>
      <c r="N110" s="168">
        <v>41</v>
      </c>
      <c r="O110" s="167" t="s">
        <v>50</v>
      </c>
      <c r="P110" s="24"/>
      <c r="Q110" s="167"/>
      <c r="R110" s="167"/>
      <c r="S110" s="167"/>
      <c r="T110" s="167"/>
      <c r="U110" s="167"/>
      <c r="V110" s="167"/>
      <c r="W110" s="167"/>
      <c r="X110" s="167"/>
      <c r="Y110" s="167"/>
      <c r="Z110" s="167"/>
      <c r="AA110" s="168"/>
      <c r="AB110" s="16" t="s">
        <v>321</v>
      </c>
      <c r="AC110" s="25">
        <v>0</v>
      </c>
      <c r="AD110" s="25">
        <v>0</v>
      </c>
      <c r="AE110" s="25">
        <v>8967.14</v>
      </c>
      <c r="AF110" s="143">
        <v>12000</v>
      </c>
      <c r="AG110" s="25">
        <v>0</v>
      </c>
      <c r="AH110" s="25">
        <v>0</v>
      </c>
      <c r="AI110" s="25">
        <v>0</v>
      </c>
      <c r="AJ110" s="183"/>
      <c r="AK110" s="184"/>
    </row>
    <row r="111" spans="1:37" s="185" customFormat="1" ht="53.25" customHeight="1" x14ac:dyDescent="0.2">
      <c r="A111" s="179"/>
      <c r="B111" s="180"/>
      <c r="C111" s="181"/>
      <c r="D111" s="181"/>
      <c r="E111" s="180"/>
      <c r="F111" s="180"/>
      <c r="G111" s="180"/>
      <c r="H111" s="181"/>
      <c r="I111" s="182"/>
      <c r="J111" s="17" t="s">
        <v>368</v>
      </c>
      <c r="K111" s="23" t="s">
        <v>13</v>
      </c>
      <c r="L111" s="168">
        <v>11611000</v>
      </c>
      <c r="M111" s="23" t="s">
        <v>53</v>
      </c>
      <c r="N111" s="168">
        <v>0</v>
      </c>
      <c r="O111" s="167">
        <v>140</v>
      </c>
      <c r="P111" s="24"/>
      <c r="Q111" s="167"/>
      <c r="R111" s="167"/>
      <c r="S111" s="167"/>
      <c r="T111" s="167"/>
      <c r="U111" s="167"/>
      <c r="V111" s="167"/>
      <c r="W111" s="167"/>
      <c r="X111" s="167"/>
      <c r="Y111" s="167"/>
      <c r="Z111" s="167"/>
      <c r="AA111" s="168"/>
      <c r="AB111" s="16"/>
      <c r="AC111" s="25">
        <v>0</v>
      </c>
      <c r="AD111" s="25">
        <v>0</v>
      </c>
      <c r="AE111" s="25">
        <v>84448</v>
      </c>
      <c r="AF111" s="143">
        <v>95000</v>
      </c>
      <c r="AG111" s="25">
        <v>0</v>
      </c>
      <c r="AH111" s="25">
        <v>0</v>
      </c>
      <c r="AI111" s="25">
        <v>0</v>
      </c>
      <c r="AJ111" s="183"/>
      <c r="AK111" s="184"/>
    </row>
    <row r="112" spans="1:37" ht="12" customHeight="1" x14ac:dyDescent="0.2">
      <c r="A112" s="6"/>
      <c r="B112" s="103"/>
      <c r="C112" s="108"/>
      <c r="D112" s="190" t="s">
        <v>49</v>
      </c>
      <c r="E112" s="190"/>
      <c r="F112" s="190"/>
      <c r="G112" s="190"/>
      <c r="H112" s="191"/>
      <c r="I112" s="34">
        <v>116</v>
      </c>
      <c r="J112" s="21" t="s">
        <v>48</v>
      </c>
      <c r="K112" s="39" t="s">
        <v>13</v>
      </c>
      <c r="L112" s="116" t="s">
        <v>47</v>
      </c>
      <c r="M112" s="116" t="s">
        <v>12</v>
      </c>
      <c r="N112" s="116" t="s">
        <v>4</v>
      </c>
      <c r="O112" s="115" t="s">
        <v>13</v>
      </c>
      <c r="P112" s="24" t="s">
        <v>2</v>
      </c>
      <c r="Q112" s="192"/>
      <c r="R112" s="192"/>
      <c r="S112" s="192"/>
      <c r="T112" s="192"/>
      <c r="U112" s="192"/>
      <c r="V112" s="192"/>
      <c r="W112" s="192"/>
      <c r="X112" s="192"/>
      <c r="Y112" s="192"/>
      <c r="Z112" s="192"/>
      <c r="AA112" s="193"/>
      <c r="AB112" s="36"/>
      <c r="AC112" s="142">
        <f t="shared" ref="AC112:AI112" si="39">AC113</f>
        <v>892500</v>
      </c>
      <c r="AD112" s="142">
        <f>AD113+AD116</f>
        <v>892500</v>
      </c>
      <c r="AE112" s="142">
        <f>AE113+AE116</f>
        <v>213455.61</v>
      </c>
      <c r="AF112" s="142">
        <f t="shared" si="39"/>
        <v>285000</v>
      </c>
      <c r="AG112" s="37">
        <f t="shared" si="39"/>
        <v>700000</v>
      </c>
      <c r="AH112" s="37">
        <f t="shared" si="39"/>
        <v>700000</v>
      </c>
      <c r="AI112" s="37">
        <f t="shared" si="39"/>
        <v>700000</v>
      </c>
      <c r="AJ112" s="5" t="s">
        <v>1</v>
      </c>
      <c r="AK112" s="32"/>
    </row>
    <row r="113" spans="1:37" ht="36.75" customHeight="1" x14ac:dyDescent="0.2">
      <c r="A113" s="6"/>
      <c r="B113" s="103"/>
      <c r="C113" s="107"/>
      <c r="D113" s="108"/>
      <c r="E113" s="194" t="s">
        <v>45</v>
      </c>
      <c r="F113" s="194"/>
      <c r="G113" s="194"/>
      <c r="H113" s="195"/>
      <c r="I113" s="34">
        <v>117</v>
      </c>
      <c r="J113" s="17" t="s">
        <v>44</v>
      </c>
      <c r="K113" s="27" t="s">
        <v>13</v>
      </c>
      <c r="L113" s="102" t="s">
        <v>43</v>
      </c>
      <c r="M113" s="102" t="s">
        <v>12</v>
      </c>
      <c r="N113" s="102" t="s">
        <v>4</v>
      </c>
      <c r="O113" s="101" t="s">
        <v>17</v>
      </c>
      <c r="P113" s="24" t="s">
        <v>40</v>
      </c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7"/>
      <c r="AB113" s="16" t="s">
        <v>325</v>
      </c>
      <c r="AC113" s="143">
        <f>SUM(AC114:AC115)</f>
        <v>892500</v>
      </c>
      <c r="AD113" s="143">
        <f>AD114+AD115</f>
        <v>892500</v>
      </c>
      <c r="AE113" s="143">
        <f>AE114+AE115</f>
        <v>345293.1</v>
      </c>
      <c r="AF113" s="143">
        <f>SUM(AF114:AF115)</f>
        <v>285000</v>
      </c>
      <c r="AG113" s="25">
        <f>SUM(AG114:AG115)</f>
        <v>700000</v>
      </c>
      <c r="AH113" s="25">
        <f>SUM(AH114:AH115)</f>
        <v>700000</v>
      </c>
      <c r="AI113" s="25">
        <f>SUM(AI114:AI115)</f>
        <v>700000</v>
      </c>
      <c r="AJ113" s="5" t="s">
        <v>1</v>
      </c>
      <c r="AK113" s="32"/>
    </row>
    <row r="114" spans="1:37" ht="32.25" customHeight="1" x14ac:dyDescent="0.2">
      <c r="A114" s="6"/>
      <c r="B114" s="198" t="s">
        <v>40</v>
      </c>
      <c r="C114" s="198"/>
      <c r="D114" s="198"/>
      <c r="E114" s="198"/>
      <c r="F114" s="198"/>
      <c r="G114" s="198"/>
      <c r="H114" s="199"/>
      <c r="I114" s="34">
        <v>118</v>
      </c>
      <c r="J114" s="17" t="s">
        <v>42</v>
      </c>
      <c r="K114" s="23" t="s">
        <v>358</v>
      </c>
      <c r="L114" s="102" t="s">
        <v>41</v>
      </c>
      <c r="M114" s="102" t="s">
        <v>5</v>
      </c>
      <c r="N114" s="102" t="s">
        <v>4</v>
      </c>
      <c r="O114" s="101" t="s">
        <v>17</v>
      </c>
      <c r="P114" s="24" t="s">
        <v>40</v>
      </c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7"/>
      <c r="AB114" s="16" t="s">
        <v>325</v>
      </c>
      <c r="AC114" s="143">
        <v>0</v>
      </c>
      <c r="AD114" s="143">
        <v>0</v>
      </c>
      <c r="AE114" s="143">
        <v>5650</v>
      </c>
      <c r="AF114" s="143">
        <v>7000</v>
      </c>
      <c r="AG114" s="25">
        <v>0</v>
      </c>
      <c r="AH114" s="25">
        <v>0</v>
      </c>
      <c r="AI114" s="128">
        <v>0</v>
      </c>
      <c r="AJ114" s="5" t="s">
        <v>1</v>
      </c>
      <c r="AK114" s="32"/>
    </row>
    <row r="115" spans="1:37" s="78" customFormat="1" ht="35.25" customHeight="1" x14ac:dyDescent="0.2">
      <c r="A115" s="69"/>
      <c r="B115" s="79"/>
      <c r="C115" s="70"/>
      <c r="D115" s="70"/>
      <c r="E115" s="70"/>
      <c r="F115" s="70"/>
      <c r="G115" s="70"/>
      <c r="H115" s="79"/>
      <c r="I115" s="71"/>
      <c r="J115" s="79" t="s">
        <v>42</v>
      </c>
      <c r="K115" s="72">
        <v>303</v>
      </c>
      <c r="L115" s="120" t="s">
        <v>41</v>
      </c>
      <c r="M115" s="120" t="s">
        <v>5</v>
      </c>
      <c r="N115" s="120" t="s">
        <v>4</v>
      </c>
      <c r="O115" s="119" t="s">
        <v>17</v>
      </c>
      <c r="P115" s="73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20"/>
      <c r="AB115" s="74" t="s">
        <v>345</v>
      </c>
      <c r="AC115" s="144">
        <v>892500</v>
      </c>
      <c r="AD115" s="144">
        <v>892500</v>
      </c>
      <c r="AE115" s="144">
        <v>339643.1</v>
      </c>
      <c r="AF115" s="144">
        <v>278000</v>
      </c>
      <c r="AG115" s="125">
        <v>700000</v>
      </c>
      <c r="AH115" s="125">
        <v>700000</v>
      </c>
      <c r="AI115" s="125">
        <v>700000</v>
      </c>
      <c r="AJ115" s="75"/>
      <c r="AK115" s="77"/>
    </row>
    <row r="116" spans="1:37" s="90" customFormat="1" ht="31.5" customHeight="1" x14ac:dyDescent="0.2">
      <c r="A116" s="60"/>
      <c r="B116" s="63"/>
      <c r="C116" s="61"/>
      <c r="D116" s="61"/>
      <c r="E116" s="61"/>
      <c r="F116" s="61"/>
      <c r="G116" s="61"/>
      <c r="H116" s="63"/>
      <c r="I116" s="62"/>
      <c r="J116" s="79" t="s">
        <v>351</v>
      </c>
      <c r="K116" s="72" t="s">
        <v>13</v>
      </c>
      <c r="L116" s="120">
        <v>117010000</v>
      </c>
      <c r="M116" s="72" t="s">
        <v>5</v>
      </c>
      <c r="N116" s="72" t="s">
        <v>4</v>
      </c>
      <c r="O116" s="76" t="s">
        <v>17</v>
      </c>
      <c r="P116" s="66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4"/>
      <c r="AB116" s="67"/>
      <c r="AC116" s="144">
        <f>AC117+AC118</f>
        <v>0</v>
      </c>
      <c r="AD116" s="144">
        <f>AD117+AD118</f>
        <v>0</v>
      </c>
      <c r="AE116" s="144">
        <f>AE117+AE118</f>
        <v>-131837.49</v>
      </c>
      <c r="AF116" s="145">
        <v>0</v>
      </c>
      <c r="AG116" s="126"/>
      <c r="AH116" s="126"/>
      <c r="AI116" s="178"/>
      <c r="AJ116" s="68"/>
      <c r="AK116" s="89"/>
    </row>
    <row r="117" spans="1:37" s="90" customFormat="1" ht="24.75" customHeight="1" x14ac:dyDescent="0.2">
      <c r="A117" s="60"/>
      <c r="B117" s="63"/>
      <c r="C117" s="61"/>
      <c r="D117" s="61"/>
      <c r="E117" s="61"/>
      <c r="F117" s="61"/>
      <c r="G117" s="61"/>
      <c r="H117" s="63"/>
      <c r="I117" s="62"/>
      <c r="J117" s="79" t="s">
        <v>351</v>
      </c>
      <c r="K117" s="72" t="s">
        <v>384</v>
      </c>
      <c r="L117" s="120">
        <v>117010000</v>
      </c>
      <c r="M117" s="72" t="s">
        <v>5</v>
      </c>
      <c r="N117" s="72" t="s">
        <v>4</v>
      </c>
      <c r="O117" s="76" t="s">
        <v>17</v>
      </c>
      <c r="P117" s="66"/>
      <c r="Q117" s="65"/>
      <c r="R117" s="65"/>
      <c r="S117" s="65"/>
      <c r="T117" s="65"/>
      <c r="U117" s="65"/>
      <c r="V117" s="65"/>
      <c r="W117" s="65"/>
      <c r="X117" s="65"/>
      <c r="Y117" s="65"/>
      <c r="Z117" s="65"/>
      <c r="AA117" s="64"/>
      <c r="AB117" s="16" t="s">
        <v>336</v>
      </c>
      <c r="AC117" s="145">
        <v>0</v>
      </c>
      <c r="AD117" s="145"/>
      <c r="AE117" s="144">
        <v>-132832.97</v>
      </c>
      <c r="AF117" s="145">
        <v>0</v>
      </c>
      <c r="AG117" s="126"/>
      <c r="AH117" s="126"/>
      <c r="AI117" s="178"/>
      <c r="AJ117" s="68"/>
      <c r="AK117" s="89"/>
    </row>
    <row r="118" spans="1:37" s="90" customFormat="1" ht="25.5" customHeight="1" x14ac:dyDescent="0.2">
      <c r="A118" s="60"/>
      <c r="B118" s="63"/>
      <c r="C118" s="61"/>
      <c r="D118" s="61"/>
      <c r="E118" s="61"/>
      <c r="F118" s="61"/>
      <c r="G118" s="61"/>
      <c r="H118" s="63"/>
      <c r="I118" s="62"/>
      <c r="J118" s="79" t="s">
        <v>351</v>
      </c>
      <c r="K118" s="72" t="s">
        <v>46</v>
      </c>
      <c r="L118" s="120">
        <v>117010000</v>
      </c>
      <c r="M118" s="72" t="s">
        <v>5</v>
      </c>
      <c r="N118" s="72" t="s">
        <v>4</v>
      </c>
      <c r="O118" s="119">
        <v>180</v>
      </c>
      <c r="P118" s="66"/>
      <c r="Q118" s="65"/>
      <c r="R118" s="65"/>
      <c r="S118" s="65"/>
      <c r="T118" s="65"/>
      <c r="U118" s="65"/>
      <c r="V118" s="65"/>
      <c r="W118" s="65"/>
      <c r="X118" s="65"/>
      <c r="Y118" s="65"/>
      <c r="Z118" s="65"/>
      <c r="AA118" s="64"/>
      <c r="AB118" s="74" t="s">
        <v>345</v>
      </c>
      <c r="AC118" s="145">
        <v>0</v>
      </c>
      <c r="AD118" s="143">
        <v>0</v>
      </c>
      <c r="AE118" s="144">
        <v>995.48</v>
      </c>
      <c r="AF118" s="145">
        <v>0</v>
      </c>
      <c r="AG118" s="126"/>
      <c r="AH118" s="126"/>
      <c r="AI118" s="178"/>
      <c r="AJ118" s="68"/>
      <c r="AK118" s="89"/>
    </row>
    <row r="119" spans="1:37" s="78" customFormat="1" ht="57.75" customHeight="1" x14ac:dyDescent="0.2">
      <c r="A119" s="69"/>
      <c r="B119" s="79"/>
      <c r="C119" s="214" t="s">
        <v>39</v>
      </c>
      <c r="D119" s="214"/>
      <c r="E119" s="214"/>
      <c r="F119" s="214"/>
      <c r="G119" s="214"/>
      <c r="H119" s="215"/>
      <c r="I119" s="80">
        <v>119</v>
      </c>
      <c r="J119" s="112" t="s">
        <v>38</v>
      </c>
      <c r="K119" s="81" t="s">
        <v>7</v>
      </c>
      <c r="L119" s="114" t="s">
        <v>37</v>
      </c>
      <c r="M119" s="114" t="s">
        <v>12</v>
      </c>
      <c r="N119" s="114" t="s">
        <v>4</v>
      </c>
      <c r="O119" s="113" t="s">
        <v>13</v>
      </c>
      <c r="P119" s="82" t="s">
        <v>36</v>
      </c>
      <c r="Q119" s="216"/>
      <c r="R119" s="216"/>
      <c r="S119" s="216"/>
      <c r="T119" s="216"/>
      <c r="U119" s="216"/>
      <c r="V119" s="216"/>
      <c r="W119" s="216"/>
      <c r="X119" s="216"/>
      <c r="Y119" s="216"/>
      <c r="Z119" s="216"/>
      <c r="AA119" s="217"/>
      <c r="AB119" s="83" t="s">
        <v>336</v>
      </c>
      <c r="AC119" s="146">
        <f t="shared" ref="AC119:AI119" si="40">AC120+AC140</f>
        <v>412582100</v>
      </c>
      <c r="AD119" s="146">
        <f t="shared" si="40"/>
        <v>525803739.73000002</v>
      </c>
      <c r="AE119" s="146">
        <f t="shared" si="40"/>
        <v>232903317.29000002</v>
      </c>
      <c r="AF119" s="146">
        <f t="shared" si="40"/>
        <v>539372615.78999996</v>
      </c>
      <c r="AG119" s="146">
        <f t="shared" si="40"/>
        <v>238213900</v>
      </c>
      <c r="AH119" s="146">
        <f t="shared" si="40"/>
        <v>216796900</v>
      </c>
      <c r="AI119" s="146">
        <f t="shared" si="40"/>
        <v>216685000</v>
      </c>
      <c r="AJ119" s="75" t="s">
        <v>1</v>
      </c>
      <c r="AK119" s="77"/>
    </row>
    <row r="120" spans="1:37" ht="34.5" customHeight="1" x14ac:dyDescent="0.2">
      <c r="A120" s="6"/>
      <c r="B120" s="103"/>
      <c r="C120" s="108"/>
      <c r="D120" s="190" t="s">
        <v>35</v>
      </c>
      <c r="E120" s="190"/>
      <c r="F120" s="190"/>
      <c r="G120" s="190"/>
      <c r="H120" s="191"/>
      <c r="I120" s="55">
        <v>120</v>
      </c>
      <c r="J120" s="91" t="s">
        <v>34</v>
      </c>
      <c r="K120" s="92" t="s">
        <v>7</v>
      </c>
      <c r="L120" s="110" t="s">
        <v>33</v>
      </c>
      <c r="M120" s="110" t="s">
        <v>12</v>
      </c>
      <c r="N120" s="110" t="s">
        <v>4</v>
      </c>
      <c r="O120" s="109" t="s">
        <v>13</v>
      </c>
      <c r="P120" s="93" t="s">
        <v>26</v>
      </c>
      <c r="Q120" s="212"/>
      <c r="R120" s="212"/>
      <c r="S120" s="212"/>
      <c r="T120" s="212"/>
      <c r="U120" s="212"/>
      <c r="V120" s="212"/>
      <c r="W120" s="212"/>
      <c r="X120" s="212"/>
      <c r="Y120" s="212"/>
      <c r="Z120" s="212"/>
      <c r="AA120" s="213"/>
      <c r="AB120" s="94" t="s">
        <v>336</v>
      </c>
      <c r="AC120" s="147">
        <f t="shared" ref="AC120:AI120" si="41">AC124+AC133+AC121+AC138</f>
        <v>412582100</v>
      </c>
      <c r="AD120" s="147">
        <f t="shared" si="41"/>
        <v>525803739.73000002</v>
      </c>
      <c r="AE120" s="147">
        <f t="shared" si="41"/>
        <v>236361512.17000002</v>
      </c>
      <c r="AF120" s="147">
        <f t="shared" si="41"/>
        <v>539714239.73000002</v>
      </c>
      <c r="AG120" s="147">
        <f t="shared" si="41"/>
        <v>238213900</v>
      </c>
      <c r="AH120" s="147">
        <f t="shared" si="41"/>
        <v>216796900</v>
      </c>
      <c r="AI120" s="147">
        <f t="shared" si="41"/>
        <v>216685000</v>
      </c>
      <c r="AJ120" s="5" t="s">
        <v>1</v>
      </c>
      <c r="AK120" s="32"/>
    </row>
    <row r="121" spans="1:37" ht="26.25" customHeight="1" x14ac:dyDescent="0.2">
      <c r="A121" s="6"/>
      <c r="B121" s="103"/>
      <c r="C121" s="108"/>
      <c r="D121" s="107"/>
      <c r="E121" s="108"/>
      <c r="F121" s="107"/>
      <c r="G121" s="107"/>
      <c r="H121" s="108"/>
      <c r="I121" s="34">
        <v>121</v>
      </c>
      <c r="J121" s="21" t="s">
        <v>361</v>
      </c>
      <c r="K121" s="38" t="s">
        <v>7</v>
      </c>
      <c r="L121" s="38" t="s">
        <v>359</v>
      </c>
      <c r="M121" s="38" t="s">
        <v>12</v>
      </c>
      <c r="N121" s="38" t="s">
        <v>4</v>
      </c>
      <c r="O121" s="40" t="s">
        <v>346</v>
      </c>
      <c r="P121" s="24"/>
      <c r="Q121" s="115"/>
      <c r="R121" s="115"/>
      <c r="S121" s="115"/>
      <c r="T121" s="115"/>
      <c r="U121" s="115"/>
      <c r="V121" s="115"/>
      <c r="W121" s="115"/>
      <c r="X121" s="115"/>
      <c r="Y121" s="115"/>
      <c r="Z121" s="115"/>
      <c r="AA121" s="116"/>
      <c r="AB121" s="16" t="s">
        <v>336</v>
      </c>
      <c r="AC121" s="148">
        <f t="shared" ref="AC121:AI121" si="42">AC122</f>
        <v>0</v>
      </c>
      <c r="AD121" s="148">
        <f>AD122</f>
        <v>15463000</v>
      </c>
      <c r="AE121" s="148">
        <f>AE122+AE123</f>
        <v>15463000</v>
      </c>
      <c r="AF121" s="148">
        <f>AF122</f>
        <v>15463000</v>
      </c>
      <c r="AG121" s="148">
        <f t="shared" si="42"/>
        <v>0</v>
      </c>
      <c r="AH121" s="148">
        <f t="shared" si="42"/>
        <v>0</v>
      </c>
      <c r="AI121" s="148">
        <f t="shared" si="42"/>
        <v>0</v>
      </c>
      <c r="AJ121" s="5"/>
      <c r="AK121" s="32"/>
    </row>
    <row r="122" spans="1:37" ht="34.5" customHeight="1" x14ac:dyDescent="0.2">
      <c r="A122" s="6"/>
      <c r="B122" s="103"/>
      <c r="C122" s="108"/>
      <c r="D122" s="107"/>
      <c r="E122" s="108"/>
      <c r="F122" s="107"/>
      <c r="G122" s="107"/>
      <c r="H122" s="108"/>
      <c r="I122" s="34">
        <v>122</v>
      </c>
      <c r="J122" s="21" t="s">
        <v>360</v>
      </c>
      <c r="K122" s="38" t="s">
        <v>7</v>
      </c>
      <c r="L122" s="116">
        <v>20215002</v>
      </c>
      <c r="M122" s="38" t="s">
        <v>5</v>
      </c>
      <c r="N122" s="38" t="s">
        <v>4</v>
      </c>
      <c r="O122" s="40" t="s">
        <v>346</v>
      </c>
      <c r="P122" s="24"/>
      <c r="Q122" s="115"/>
      <c r="R122" s="115"/>
      <c r="S122" s="115"/>
      <c r="T122" s="115"/>
      <c r="U122" s="115"/>
      <c r="V122" s="115"/>
      <c r="W122" s="115"/>
      <c r="X122" s="115"/>
      <c r="Y122" s="115"/>
      <c r="Z122" s="115"/>
      <c r="AA122" s="116"/>
      <c r="AB122" s="16" t="s">
        <v>336</v>
      </c>
      <c r="AC122" s="149">
        <v>0</v>
      </c>
      <c r="AD122" s="148">
        <v>15463000</v>
      </c>
      <c r="AE122" s="149">
        <v>15463000</v>
      </c>
      <c r="AF122" s="149">
        <v>15463000</v>
      </c>
      <c r="AG122" s="149">
        <v>0</v>
      </c>
      <c r="AH122" s="149">
        <v>0</v>
      </c>
      <c r="AI122" s="149">
        <v>0</v>
      </c>
      <c r="AJ122" s="5"/>
      <c r="AK122" s="32"/>
    </row>
    <row r="123" spans="1:37" ht="15" customHeight="1" x14ac:dyDescent="0.2">
      <c r="A123" s="6"/>
      <c r="B123" s="103"/>
      <c r="C123" s="108"/>
      <c r="D123" s="107"/>
      <c r="E123" s="108"/>
      <c r="F123" s="107"/>
      <c r="G123" s="107"/>
      <c r="H123" s="108"/>
      <c r="I123" s="34"/>
      <c r="J123" s="21" t="s">
        <v>362</v>
      </c>
      <c r="K123" s="38" t="s">
        <v>7</v>
      </c>
      <c r="L123" s="116">
        <v>20219999</v>
      </c>
      <c r="M123" s="38" t="s">
        <v>5</v>
      </c>
      <c r="N123" s="38" t="s">
        <v>4</v>
      </c>
      <c r="O123" s="40" t="s">
        <v>346</v>
      </c>
      <c r="P123" s="24"/>
      <c r="Q123" s="115"/>
      <c r="R123" s="115"/>
      <c r="S123" s="115"/>
      <c r="T123" s="115"/>
      <c r="U123" s="115"/>
      <c r="V123" s="115"/>
      <c r="W123" s="115"/>
      <c r="X123" s="115"/>
      <c r="Y123" s="115"/>
      <c r="Z123" s="115"/>
      <c r="AA123" s="116"/>
      <c r="AB123" s="16"/>
      <c r="AC123" s="149">
        <v>0</v>
      </c>
      <c r="AD123" s="149">
        <v>0</v>
      </c>
      <c r="AE123" s="149">
        <v>0</v>
      </c>
      <c r="AF123" s="149">
        <v>0</v>
      </c>
      <c r="AG123" s="149">
        <v>0</v>
      </c>
      <c r="AH123" s="149">
        <v>0</v>
      </c>
      <c r="AI123" s="149">
        <v>0</v>
      </c>
      <c r="AJ123" s="5"/>
      <c r="AK123" s="32"/>
    </row>
    <row r="124" spans="1:37" ht="21.75" customHeight="1" x14ac:dyDescent="0.2">
      <c r="A124" s="6"/>
      <c r="B124" s="103"/>
      <c r="C124" s="107"/>
      <c r="D124" s="107"/>
      <c r="E124" s="106"/>
      <c r="F124" s="194" t="s">
        <v>32</v>
      </c>
      <c r="G124" s="194"/>
      <c r="H124" s="195"/>
      <c r="I124" s="34">
        <v>123</v>
      </c>
      <c r="J124" s="17" t="s">
        <v>333</v>
      </c>
      <c r="K124" s="23" t="s">
        <v>7</v>
      </c>
      <c r="L124" s="102">
        <v>20220000</v>
      </c>
      <c r="M124" s="102" t="s">
        <v>12</v>
      </c>
      <c r="N124" s="102" t="s">
        <v>4</v>
      </c>
      <c r="O124" s="40" t="s">
        <v>346</v>
      </c>
      <c r="P124" s="24" t="s">
        <v>26</v>
      </c>
      <c r="Q124" s="196"/>
      <c r="R124" s="196"/>
      <c r="S124" s="196"/>
      <c r="T124" s="196"/>
      <c r="U124" s="196"/>
      <c r="V124" s="196"/>
      <c r="W124" s="196"/>
      <c r="X124" s="196"/>
      <c r="Y124" s="196"/>
      <c r="Z124" s="196"/>
      <c r="AA124" s="197"/>
      <c r="AB124" s="16" t="s">
        <v>336</v>
      </c>
      <c r="AC124" s="143">
        <f t="shared" ref="AC124:AI124" si="43">SUM(AC125:AC132)</f>
        <v>170300600</v>
      </c>
      <c r="AD124" s="143">
        <f t="shared" si="43"/>
        <v>201546299.63</v>
      </c>
      <c r="AE124" s="143">
        <f t="shared" si="43"/>
        <v>76443554.650000006</v>
      </c>
      <c r="AF124" s="143">
        <f t="shared" si="43"/>
        <v>215456799.63</v>
      </c>
      <c r="AG124" s="143">
        <f>SUM(AG125:AG132)</f>
        <v>40852300</v>
      </c>
      <c r="AH124" s="143">
        <f t="shared" si="43"/>
        <v>19121600</v>
      </c>
      <c r="AI124" s="143">
        <f t="shared" si="43"/>
        <v>18961900</v>
      </c>
      <c r="AJ124" s="5" t="s">
        <v>1</v>
      </c>
      <c r="AK124" s="32"/>
    </row>
    <row r="125" spans="1:37" ht="103.5" customHeight="1" thickBot="1" x14ac:dyDescent="0.25">
      <c r="A125" s="6"/>
      <c r="B125" s="198" t="s">
        <v>29</v>
      </c>
      <c r="C125" s="198"/>
      <c r="D125" s="198"/>
      <c r="E125" s="198"/>
      <c r="F125" s="198"/>
      <c r="G125" s="198"/>
      <c r="H125" s="199"/>
      <c r="I125" s="55">
        <v>125</v>
      </c>
      <c r="J125" s="17" t="s">
        <v>31</v>
      </c>
      <c r="K125" s="102" t="s">
        <v>7</v>
      </c>
      <c r="L125" s="102" t="s">
        <v>30</v>
      </c>
      <c r="M125" s="102" t="s">
        <v>5</v>
      </c>
      <c r="N125" s="102" t="s">
        <v>4</v>
      </c>
      <c r="O125" s="40" t="s">
        <v>346</v>
      </c>
      <c r="P125" s="24" t="s">
        <v>29</v>
      </c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7"/>
      <c r="AB125" s="16" t="s">
        <v>336</v>
      </c>
      <c r="AC125" s="143">
        <v>5310000</v>
      </c>
      <c r="AD125" s="143">
        <v>30310000</v>
      </c>
      <c r="AE125" s="143">
        <v>0</v>
      </c>
      <c r="AF125" s="143">
        <v>30310000</v>
      </c>
      <c r="AG125" s="143">
        <v>7240000</v>
      </c>
      <c r="AH125" s="143">
        <v>7240000</v>
      </c>
      <c r="AI125" s="143">
        <v>7240000</v>
      </c>
      <c r="AJ125" s="5" t="s">
        <v>1</v>
      </c>
      <c r="AK125" s="32"/>
    </row>
    <row r="126" spans="1:37" ht="103.5" customHeight="1" thickBot="1" x14ac:dyDescent="0.25">
      <c r="A126" s="6"/>
      <c r="B126" s="139"/>
      <c r="C126" s="139"/>
      <c r="D126" s="139"/>
      <c r="E126" s="139"/>
      <c r="F126" s="139"/>
      <c r="G126" s="139"/>
      <c r="H126" s="140"/>
      <c r="I126" s="55"/>
      <c r="J126" s="17" t="s">
        <v>379</v>
      </c>
      <c r="K126" s="138">
        <v>92</v>
      </c>
      <c r="L126" s="138">
        <v>20225179</v>
      </c>
      <c r="M126" s="23" t="s">
        <v>5</v>
      </c>
      <c r="N126" s="138">
        <v>0</v>
      </c>
      <c r="O126" s="40" t="s">
        <v>346</v>
      </c>
      <c r="P126" s="24"/>
      <c r="Q126" s="137"/>
      <c r="R126" s="137"/>
      <c r="S126" s="137"/>
      <c r="T126" s="137"/>
      <c r="U126" s="137"/>
      <c r="V126" s="137"/>
      <c r="W126" s="137"/>
      <c r="X126" s="137"/>
      <c r="Y126" s="137"/>
      <c r="Z126" s="137"/>
      <c r="AA126" s="138"/>
      <c r="AB126" s="16"/>
      <c r="AC126" s="143">
        <v>453700</v>
      </c>
      <c r="AD126" s="143">
        <v>453700</v>
      </c>
      <c r="AE126" s="143">
        <v>340146.45</v>
      </c>
      <c r="AF126" s="143">
        <v>453700</v>
      </c>
      <c r="AG126" s="171">
        <v>447200</v>
      </c>
      <c r="AH126" s="172">
        <v>447200</v>
      </c>
      <c r="AI126" s="172">
        <v>540200</v>
      </c>
      <c r="AJ126" s="5"/>
      <c r="AK126" s="32"/>
    </row>
    <row r="127" spans="1:37" ht="73.5" customHeight="1" thickBot="1" x14ac:dyDescent="0.25">
      <c r="A127" s="6"/>
      <c r="B127" s="139"/>
      <c r="C127" s="139"/>
      <c r="D127" s="139"/>
      <c r="E127" s="139"/>
      <c r="F127" s="139"/>
      <c r="G127" s="139"/>
      <c r="H127" s="140"/>
      <c r="I127" s="55"/>
      <c r="J127" s="17" t="s">
        <v>378</v>
      </c>
      <c r="K127" s="138">
        <v>92</v>
      </c>
      <c r="L127" s="138">
        <v>20225242</v>
      </c>
      <c r="M127" s="23" t="s">
        <v>5</v>
      </c>
      <c r="N127" s="138">
        <v>0</v>
      </c>
      <c r="O127" s="40" t="s">
        <v>346</v>
      </c>
      <c r="P127" s="24"/>
      <c r="Q127" s="137"/>
      <c r="R127" s="137"/>
      <c r="S127" s="137"/>
      <c r="T127" s="137"/>
      <c r="U127" s="137"/>
      <c r="V127" s="137"/>
      <c r="W127" s="137"/>
      <c r="X127" s="137"/>
      <c r="Y127" s="137"/>
      <c r="Z127" s="137"/>
      <c r="AA127" s="138"/>
      <c r="AB127" s="16"/>
      <c r="AC127" s="143">
        <v>32000000</v>
      </c>
      <c r="AD127" s="143">
        <v>32000000</v>
      </c>
      <c r="AE127" s="143">
        <v>13523750.060000001</v>
      </c>
      <c r="AF127" s="143">
        <v>32000000</v>
      </c>
      <c r="AG127" s="173">
        <v>21153500</v>
      </c>
      <c r="AH127" s="172">
        <v>0</v>
      </c>
      <c r="AI127" s="172">
        <v>0</v>
      </c>
      <c r="AJ127" s="5"/>
      <c r="AK127" s="32"/>
    </row>
    <row r="128" spans="1:37" ht="56.25" customHeight="1" thickBot="1" x14ac:dyDescent="0.25">
      <c r="A128" s="6"/>
      <c r="B128" s="103"/>
      <c r="C128" s="103"/>
      <c r="D128" s="103"/>
      <c r="E128" s="103"/>
      <c r="F128" s="103"/>
      <c r="G128" s="103"/>
      <c r="H128" s="104"/>
      <c r="I128" s="34"/>
      <c r="J128" s="17" t="s">
        <v>369</v>
      </c>
      <c r="K128" s="102">
        <v>92</v>
      </c>
      <c r="L128" s="102">
        <v>20225304</v>
      </c>
      <c r="M128" s="23" t="s">
        <v>5</v>
      </c>
      <c r="N128" s="102">
        <v>0</v>
      </c>
      <c r="O128" s="40" t="s">
        <v>346</v>
      </c>
      <c r="P128" s="24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102"/>
      <c r="AB128" s="16"/>
      <c r="AC128" s="143">
        <v>10366500</v>
      </c>
      <c r="AD128" s="143">
        <v>10366500</v>
      </c>
      <c r="AE128" s="143">
        <v>5922277.5</v>
      </c>
      <c r="AF128" s="143">
        <v>10366500</v>
      </c>
      <c r="AG128" s="173">
        <v>10495600</v>
      </c>
      <c r="AH128" s="174">
        <v>9918400</v>
      </c>
      <c r="AI128" s="174">
        <v>9665700</v>
      </c>
      <c r="AJ128" s="5"/>
      <c r="AK128" s="32"/>
    </row>
    <row r="129" spans="1:37" ht="43.5" customHeight="1" x14ac:dyDescent="0.2">
      <c r="A129" s="6"/>
      <c r="B129" s="103"/>
      <c r="C129" s="103"/>
      <c r="D129" s="103"/>
      <c r="E129" s="103"/>
      <c r="F129" s="103"/>
      <c r="G129" s="103"/>
      <c r="H129" s="104"/>
      <c r="I129" s="34"/>
      <c r="J129" s="17" t="s">
        <v>348</v>
      </c>
      <c r="K129" s="23" t="s">
        <v>7</v>
      </c>
      <c r="L129" s="23" t="s">
        <v>349</v>
      </c>
      <c r="M129" s="23" t="s">
        <v>5</v>
      </c>
      <c r="N129" s="23" t="s">
        <v>4</v>
      </c>
      <c r="O129" s="40" t="s">
        <v>346</v>
      </c>
      <c r="P129" s="24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102"/>
      <c r="AB129" s="16" t="s">
        <v>336</v>
      </c>
      <c r="AC129" s="143">
        <v>10516900</v>
      </c>
      <c r="AD129" s="143">
        <v>10190499.630000001</v>
      </c>
      <c r="AE129" s="143">
        <v>10086430.91</v>
      </c>
      <c r="AF129" s="143">
        <v>10190499.630000001</v>
      </c>
      <c r="AG129" s="143">
        <v>0</v>
      </c>
      <c r="AH129" s="143">
        <v>0</v>
      </c>
      <c r="AI129" s="143">
        <v>0</v>
      </c>
      <c r="AJ129" s="5"/>
      <c r="AK129" s="32"/>
    </row>
    <row r="130" spans="1:37" ht="47.25" customHeight="1" x14ac:dyDescent="0.2">
      <c r="A130" s="6"/>
      <c r="B130" s="198" t="s">
        <v>27</v>
      </c>
      <c r="C130" s="198"/>
      <c r="D130" s="198"/>
      <c r="E130" s="198"/>
      <c r="F130" s="198"/>
      <c r="G130" s="198"/>
      <c r="H130" s="199"/>
      <c r="I130" s="34">
        <v>127</v>
      </c>
      <c r="J130" s="17" t="s">
        <v>331</v>
      </c>
      <c r="K130" s="102" t="s">
        <v>7</v>
      </c>
      <c r="L130" s="102" t="s">
        <v>28</v>
      </c>
      <c r="M130" s="102" t="s">
        <v>5</v>
      </c>
      <c r="N130" s="102" t="s">
        <v>4</v>
      </c>
      <c r="O130" s="40" t="s">
        <v>346</v>
      </c>
      <c r="P130" s="24" t="s">
        <v>27</v>
      </c>
      <c r="Q130" s="196"/>
      <c r="R130" s="196"/>
      <c r="S130" s="196"/>
      <c r="T130" s="196"/>
      <c r="U130" s="196"/>
      <c r="V130" s="196"/>
      <c r="W130" s="196"/>
      <c r="X130" s="196"/>
      <c r="Y130" s="196"/>
      <c r="Z130" s="196"/>
      <c r="AA130" s="197"/>
      <c r="AB130" s="16" t="s">
        <v>336</v>
      </c>
      <c r="AC130" s="143">
        <v>11850000</v>
      </c>
      <c r="AD130" s="143">
        <v>11850000</v>
      </c>
      <c r="AE130" s="143">
        <v>11774430.33</v>
      </c>
      <c r="AF130" s="143">
        <v>11850000</v>
      </c>
      <c r="AG130" s="143">
        <v>0</v>
      </c>
      <c r="AH130" s="143">
        <v>0</v>
      </c>
      <c r="AI130" s="143">
        <v>0</v>
      </c>
      <c r="AJ130" s="5" t="s">
        <v>1</v>
      </c>
      <c r="AK130" s="32"/>
    </row>
    <row r="131" spans="1:37" ht="47.25" customHeight="1" x14ac:dyDescent="0.2">
      <c r="A131" s="6"/>
      <c r="B131" s="103"/>
      <c r="C131" s="103"/>
      <c r="D131" s="103"/>
      <c r="E131" s="103"/>
      <c r="F131" s="103"/>
      <c r="G131" s="103"/>
      <c r="H131" s="104"/>
      <c r="I131" s="34">
        <v>128</v>
      </c>
      <c r="J131" s="17" t="s">
        <v>370</v>
      </c>
      <c r="K131" s="102">
        <v>92</v>
      </c>
      <c r="L131" s="102">
        <v>20227112</v>
      </c>
      <c r="M131" s="102">
        <v>4</v>
      </c>
      <c r="N131" s="102">
        <v>0</v>
      </c>
      <c r="O131" s="40" t="s">
        <v>346</v>
      </c>
      <c r="P131" s="24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2"/>
      <c r="AB131" s="16"/>
      <c r="AC131" s="143">
        <v>80528900</v>
      </c>
      <c r="AD131" s="143">
        <v>80528900</v>
      </c>
      <c r="AE131" s="143">
        <v>17617879.399999999</v>
      </c>
      <c r="AF131" s="143">
        <v>80528900</v>
      </c>
      <c r="AG131" s="143">
        <v>0</v>
      </c>
      <c r="AH131" s="143">
        <v>0</v>
      </c>
      <c r="AI131" s="143">
        <v>0</v>
      </c>
      <c r="AJ131" s="5"/>
      <c r="AK131" s="32"/>
    </row>
    <row r="132" spans="1:37" ht="11.25" customHeight="1" x14ac:dyDescent="0.2">
      <c r="A132" s="6"/>
      <c r="B132" s="198" t="s">
        <v>24</v>
      </c>
      <c r="C132" s="198"/>
      <c r="D132" s="198"/>
      <c r="E132" s="198"/>
      <c r="F132" s="198"/>
      <c r="G132" s="198"/>
      <c r="H132" s="199"/>
      <c r="I132" s="34">
        <v>129</v>
      </c>
      <c r="J132" s="17" t="s">
        <v>332</v>
      </c>
      <c r="K132" s="102" t="s">
        <v>7</v>
      </c>
      <c r="L132" s="102" t="s">
        <v>25</v>
      </c>
      <c r="M132" s="102" t="s">
        <v>5</v>
      </c>
      <c r="N132" s="102" t="s">
        <v>4</v>
      </c>
      <c r="O132" s="40" t="s">
        <v>346</v>
      </c>
      <c r="P132" s="24" t="s">
        <v>24</v>
      </c>
      <c r="Q132" s="196"/>
      <c r="R132" s="196"/>
      <c r="S132" s="196"/>
      <c r="T132" s="196"/>
      <c r="U132" s="196"/>
      <c r="V132" s="196"/>
      <c r="W132" s="196"/>
      <c r="X132" s="196"/>
      <c r="Y132" s="196"/>
      <c r="Z132" s="196"/>
      <c r="AA132" s="197"/>
      <c r="AB132" s="16" t="s">
        <v>336</v>
      </c>
      <c r="AC132" s="143">
        <v>19274600</v>
      </c>
      <c r="AD132" s="143">
        <v>25846700</v>
      </c>
      <c r="AE132" s="143">
        <v>17178640</v>
      </c>
      <c r="AF132" s="143">
        <v>39757200</v>
      </c>
      <c r="AG132" s="143">
        <v>1516000</v>
      </c>
      <c r="AH132" s="143">
        <v>1516000</v>
      </c>
      <c r="AI132" s="143">
        <v>1516000</v>
      </c>
      <c r="AJ132" s="5" t="s">
        <v>1</v>
      </c>
      <c r="AK132" s="32"/>
    </row>
    <row r="133" spans="1:37" s="96" customFormat="1" ht="11.25" customHeight="1" x14ac:dyDescent="0.2">
      <c r="A133" s="29"/>
      <c r="B133" s="30"/>
      <c r="C133" s="30"/>
      <c r="D133" s="30"/>
      <c r="E133" s="30"/>
      <c r="F133" s="30"/>
      <c r="G133" s="30"/>
      <c r="H133" s="18"/>
      <c r="I133" s="55">
        <v>130</v>
      </c>
      <c r="J133" s="17" t="s">
        <v>330</v>
      </c>
      <c r="K133" s="23" t="s">
        <v>7</v>
      </c>
      <c r="L133" s="23" t="s">
        <v>363</v>
      </c>
      <c r="M133" s="23" t="s">
        <v>12</v>
      </c>
      <c r="N133" s="23" t="s">
        <v>4</v>
      </c>
      <c r="O133" s="40" t="s">
        <v>346</v>
      </c>
      <c r="P133" s="24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102"/>
      <c r="AB133" s="16" t="s">
        <v>336</v>
      </c>
      <c r="AC133" s="150">
        <f t="shared" ref="AC133:AI133" si="44">SUM(AC134:AC137)</f>
        <v>184347500</v>
      </c>
      <c r="AD133" s="150">
        <f t="shared" si="44"/>
        <v>186504700</v>
      </c>
      <c r="AE133" s="150">
        <f t="shared" si="44"/>
        <v>122140945.77000001</v>
      </c>
      <c r="AF133" s="150">
        <f>SUM(AF134:AF137)</f>
        <v>186504700</v>
      </c>
      <c r="AG133" s="150">
        <f t="shared" si="44"/>
        <v>197361600</v>
      </c>
      <c r="AH133" s="150">
        <f t="shared" si="44"/>
        <v>197675300</v>
      </c>
      <c r="AI133" s="150">
        <f t="shared" si="44"/>
        <v>197723100</v>
      </c>
      <c r="AJ133" s="31"/>
      <c r="AK133" s="95"/>
    </row>
    <row r="134" spans="1:37" ht="30.75" customHeight="1" x14ac:dyDescent="0.2">
      <c r="A134" s="6"/>
      <c r="B134" s="198" t="s">
        <v>21</v>
      </c>
      <c r="C134" s="198"/>
      <c r="D134" s="198"/>
      <c r="E134" s="198"/>
      <c r="F134" s="198"/>
      <c r="G134" s="198"/>
      <c r="H134" s="199"/>
      <c r="I134" s="34">
        <v>131</v>
      </c>
      <c r="J134" s="17" t="s">
        <v>23</v>
      </c>
      <c r="K134" s="102" t="s">
        <v>7</v>
      </c>
      <c r="L134" s="102" t="s">
        <v>22</v>
      </c>
      <c r="M134" s="102" t="s">
        <v>5</v>
      </c>
      <c r="N134" s="102" t="s">
        <v>4</v>
      </c>
      <c r="O134" s="40" t="s">
        <v>346</v>
      </c>
      <c r="P134" s="24" t="s">
        <v>21</v>
      </c>
      <c r="Q134" s="196"/>
      <c r="R134" s="196"/>
      <c r="S134" s="196"/>
      <c r="T134" s="196"/>
      <c r="U134" s="196"/>
      <c r="V134" s="196"/>
      <c r="W134" s="196"/>
      <c r="X134" s="196"/>
      <c r="Y134" s="196"/>
      <c r="Z134" s="196"/>
      <c r="AA134" s="197"/>
      <c r="AB134" s="16" t="s">
        <v>336</v>
      </c>
      <c r="AC134" s="143">
        <v>176368400</v>
      </c>
      <c r="AD134" s="143">
        <v>178596400</v>
      </c>
      <c r="AE134" s="143">
        <v>116343536.76000001</v>
      </c>
      <c r="AF134" s="143">
        <v>178596400</v>
      </c>
      <c r="AG134" s="143">
        <v>189656000</v>
      </c>
      <c r="AH134" s="143">
        <v>189930000</v>
      </c>
      <c r="AI134" s="143">
        <v>189930000</v>
      </c>
      <c r="AJ134" s="5" t="s">
        <v>1</v>
      </c>
      <c r="AK134" s="32"/>
    </row>
    <row r="135" spans="1:37" ht="32.25" customHeight="1" x14ac:dyDescent="0.2">
      <c r="A135" s="6"/>
      <c r="B135" s="198" t="s">
        <v>18</v>
      </c>
      <c r="C135" s="198"/>
      <c r="D135" s="198"/>
      <c r="E135" s="198"/>
      <c r="F135" s="198"/>
      <c r="G135" s="198"/>
      <c r="H135" s="199"/>
      <c r="I135" s="34">
        <v>132</v>
      </c>
      <c r="J135" s="17" t="s">
        <v>20</v>
      </c>
      <c r="K135" s="102" t="s">
        <v>7</v>
      </c>
      <c r="L135" s="102" t="s">
        <v>19</v>
      </c>
      <c r="M135" s="102" t="s">
        <v>5</v>
      </c>
      <c r="N135" s="102" t="s">
        <v>4</v>
      </c>
      <c r="O135" s="40" t="s">
        <v>346</v>
      </c>
      <c r="P135" s="24" t="s">
        <v>18</v>
      </c>
      <c r="Q135" s="196"/>
      <c r="R135" s="196"/>
      <c r="S135" s="196"/>
      <c r="T135" s="196"/>
      <c r="U135" s="196"/>
      <c r="V135" s="196"/>
      <c r="W135" s="196"/>
      <c r="X135" s="196"/>
      <c r="Y135" s="196"/>
      <c r="Z135" s="196"/>
      <c r="AA135" s="197"/>
      <c r="AB135" s="16" t="s">
        <v>336</v>
      </c>
      <c r="AC135" s="143">
        <v>1007300</v>
      </c>
      <c r="AD135" s="143">
        <v>1007300</v>
      </c>
      <c r="AE135" s="143">
        <v>676409.01</v>
      </c>
      <c r="AF135" s="143">
        <v>1007300</v>
      </c>
      <c r="AG135" s="143">
        <v>1055100</v>
      </c>
      <c r="AH135" s="143">
        <v>1094700</v>
      </c>
      <c r="AI135" s="143">
        <v>1094700</v>
      </c>
      <c r="AJ135" s="5" t="s">
        <v>1</v>
      </c>
      <c r="AK135" s="32"/>
    </row>
    <row r="136" spans="1:37" ht="44.25" customHeight="1" x14ac:dyDescent="0.2">
      <c r="A136" s="6"/>
      <c r="B136" s="103"/>
      <c r="C136" s="103"/>
      <c r="D136" s="103"/>
      <c r="E136" s="103"/>
      <c r="F136" s="103"/>
      <c r="G136" s="103"/>
      <c r="H136" s="104"/>
      <c r="I136" s="34">
        <v>133</v>
      </c>
      <c r="J136" s="17" t="s">
        <v>339</v>
      </c>
      <c r="K136" s="23" t="s">
        <v>7</v>
      </c>
      <c r="L136" s="102">
        <v>20235120</v>
      </c>
      <c r="M136" s="23" t="s">
        <v>5</v>
      </c>
      <c r="N136" s="23" t="s">
        <v>4</v>
      </c>
      <c r="O136" s="40" t="s">
        <v>346</v>
      </c>
      <c r="P136" s="59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23"/>
      <c r="AB136" s="16" t="s">
        <v>336</v>
      </c>
      <c r="AC136" s="143">
        <v>143800</v>
      </c>
      <c r="AD136" s="143">
        <v>73000</v>
      </c>
      <c r="AE136" s="143">
        <v>0</v>
      </c>
      <c r="AF136" s="143">
        <v>73000</v>
      </c>
      <c r="AG136" s="143">
        <v>2500</v>
      </c>
      <c r="AH136" s="143">
        <v>2600</v>
      </c>
      <c r="AI136" s="143">
        <v>50400</v>
      </c>
      <c r="AJ136" s="5"/>
      <c r="AK136" s="32"/>
    </row>
    <row r="137" spans="1:37" ht="44.25" customHeight="1" x14ac:dyDescent="0.2">
      <c r="A137" s="6"/>
      <c r="B137" s="103"/>
      <c r="C137" s="103"/>
      <c r="D137" s="103"/>
      <c r="E137" s="103"/>
      <c r="F137" s="103"/>
      <c r="G137" s="103"/>
      <c r="H137" s="104"/>
      <c r="I137" s="34"/>
      <c r="J137" s="17" t="s">
        <v>365</v>
      </c>
      <c r="K137" s="23" t="s">
        <v>7</v>
      </c>
      <c r="L137" s="102">
        <v>20235303</v>
      </c>
      <c r="M137" s="23" t="s">
        <v>5</v>
      </c>
      <c r="N137" s="23" t="s">
        <v>4</v>
      </c>
      <c r="O137" s="40" t="s">
        <v>346</v>
      </c>
      <c r="P137" s="59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23"/>
      <c r="AB137" s="16"/>
      <c r="AC137" s="143">
        <v>6828000</v>
      </c>
      <c r="AD137" s="143">
        <v>6828000</v>
      </c>
      <c r="AE137" s="143">
        <v>5121000</v>
      </c>
      <c r="AF137" s="143">
        <v>6828000</v>
      </c>
      <c r="AG137" s="143">
        <v>6648000</v>
      </c>
      <c r="AH137" s="143">
        <v>6648000</v>
      </c>
      <c r="AI137" s="143">
        <v>6648000</v>
      </c>
      <c r="AJ137" s="5"/>
      <c r="AK137" s="32"/>
    </row>
    <row r="138" spans="1:37" ht="37.5" customHeight="1" x14ac:dyDescent="0.2">
      <c r="A138" s="6"/>
      <c r="B138" s="103"/>
      <c r="C138" s="104"/>
      <c r="D138" s="103"/>
      <c r="E138" s="103"/>
      <c r="F138" s="103"/>
      <c r="G138" s="103"/>
      <c r="H138" s="104"/>
      <c r="I138" s="55">
        <v>135</v>
      </c>
      <c r="J138" s="17" t="s">
        <v>340</v>
      </c>
      <c r="K138" s="23" t="s">
        <v>13</v>
      </c>
      <c r="L138" s="23">
        <v>20240000</v>
      </c>
      <c r="M138" s="23" t="s">
        <v>5</v>
      </c>
      <c r="N138" s="23" t="s">
        <v>4</v>
      </c>
      <c r="O138" s="40" t="s">
        <v>346</v>
      </c>
      <c r="P138" s="59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23"/>
      <c r="AB138" s="16" t="s">
        <v>336</v>
      </c>
      <c r="AC138" s="143">
        <f>AC139</f>
        <v>57934000</v>
      </c>
      <c r="AD138" s="143">
        <f t="shared" ref="AD138:AI138" si="45">AD139</f>
        <v>122289740.09999999</v>
      </c>
      <c r="AE138" s="143">
        <f t="shared" si="45"/>
        <v>22314011.75</v>
      </c>
      <c r="AF138" s="143">
        <f t="shared" si="45"/>
        <v>122289740.09999999</v>
      </c>
      <c r="AG138" s="143">
        <f t="shared" si="45"/>
        <v>0</v>
      </c>
      <c r="AH138" s="143">
        <f t="shared" si="45"/>
        <v>0</v>
      </c>
      <c r="AI138" s="143">
        <f t="shared" si="45"/>
        <v>0</v>
      </c>
      <c r="AJ138" s="5"/>
      <c r="AK138" s="32"/>
    </row>
    <row r="139" spans="1:37" ht="37.5" customHeight="1" x14ac:dyDescent="0.2">
      <c r="A139" s="6"/>
      <c r="B139" s="103"/>
      <c r="C139" s="104"/>
      <c r="D139" s="103"/>
      <c r="E139" s="103"/>
      <c r="F139" s="103"/>
      <c r="G139" s="103"/>
      <c r="H139" s="104"/>
      <c r="I139" s="34">
        <v>136</v>
      </c>
      <c r="J139" s="17" t="s">
        <v>341</v>
      </c>
      <c r="K139" s="23" t="s">
        <v>7</v>
      </c>
      <c r="L139" s="23" t="s">
        <v>342</v>
      </c>
      <c r="M139" s="23" t="s">
        <v>5</v>
      </c>
      <c r="N139" s="23" t="s">
        <v>4</v>
      </c>
      <c r="O139" s="40" t="s">
        <v>346</v>
      </c>
      <c r="P139" s="59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23"/>
      <c r="AB139" s="16" t="s">
        <v>336</v>
      </c>
      <c r="AC139" s="143">
        <v>57934000</v>
      </c>
      <c r="AD139" s="143">
        <v>122289740.09999999</v>
      </c>
      <c r="AE139" s="143">
        <v>22314011.75</v>
      </c>
      <c r="AF139" s="143">
        <v>122289740.09999999</v>
      </c>
      <c r="AG139" s="143">
        <v>0</v>
      </c>
      <c r="AH139" s="143">
        <v>0</v>
      </c>
      <c r="AI139" s="143">
        <v>0</v>
      </c>
      <c r="AJ139" s="5"/>
      <c r="AK139" s="32"/>
    </row>
    <row r="140" spans="1:37" ht="34.5" customHeight="1" x14ac:dyDescent="0.2">
      <c r="A140" s="6"/>
      <c r="B140" s="103"/>
      <c r="C140" s="108"/>
      <c r="D140" s="190" t="s">
        <v>16</v>
      </c>
      <c r="E140" s="190"/>
      <c r="F140" s="190"/>
      <c r="G140" s="190"/>
      <c r="H140" s="191"/>
      <c r="I140" s="34">
        <v>137</v>
      </c>
      <c r="J140" s="21" t="s">
        <v>15</v>
      </c>
      <c r="K140" s="116" t="s">
        <v>13</v>
      </c>
      <c r="L140" s="116" t="s">
        <v>14</v>
      </c>
      <c r="M140" s="116" t="s">
        <v>12</v>
      </c>
      <c r="N140" s="116" t="s">
        <v>4</v>
      </c>
      <c r="O140" s="40" t="s">
        <v>346</v>
      </c>
      <c r="P140" s="24" t="s">
        <v>11</v>
      </c>
      <c r="Q140" s="192"/>
      <c r="R140" s="192"/>
      <c r="S140" s="192"/>
      <c r="T140" s="192"/>
      <c r="U140" s="192"/>
      <c r="V140" s="192"/>
      <c r="W140" s="192"/>
      <c r="X140" s="192"/>
      <c r="Y140" s="192"/>
      <c r="Z140" s="192"/>
      <c r="AA140" s="193"/>
      <c r="AB140" s="16" t="s">
        <v>336</v>
      </c>
      <c r="AC140" s="151">
        <f>SUM(AC141:AC142)</f>
        <v>0</v>
      </c>
      <c r="AD140" s="151">
        <v>0</v>
      </c>
      <c r="AE140" s="151">
        <f>SUM(AE141:AE142)</f>
        <v>-3458194.88</v>
      </c>
      <c r="AF140" s="151">
        <f>SUM(AF141:AF142)</f>
        <v>-341623.94</v>
      </c>
      <c r="AG140" s="175">
        <f>SUM(AG141:AG142)</f>
        <v>0</v>
      </c>
      <c r="AH140" s="175">
        <f>SUM(AH141:AH142)</f>
        <v>0</v>
      </c>
      <c r="AI140" s="175">
        <f>SUM(AI141:AI142)</f>
        <v>0</v>
      </c>
      <c r="AJ140" s="5" t="s">
        <v>1</v>
      </c>
      <c r="AK140" s="32"/>
    </row>
    <row r="141" spans="1:37" ht="36.75" customHeight="1" x14ac:dyDescent="0.2">
      <c r="A141" s="6"/>
      <c r="B141" s="198" t="s">
        <v>10</v>
      </c>
      <c r="C141" s="198"/>
      <c r="D141" s="198"/>
      <c r="E141" s="198"/>
      <c r="F141" s="198"/>
      <c r="G141" s="198"/>
      <c r="H141" s="199"/>
      <c r="I141" s="34">
        <v>138</v>
      </c>
      <c r="J141" s="17" t="s">
        <v>334</v>
      </c>
      <c r="K141" s="102" t="s">
        <v>7</v>
      </c>
      <c r="L141" s="102">
        <v>21925304</v>
      </c>
      <c r="M141" s="102" t="s">
        <v>5</v>
      </c>
      <c r="N141" s="102" t="s">
        <v>4</v>
      </c>
      <c r="O141" s="40" t="s">
        <v>346</v>
      </c>
      <c r="P141" s="24" t="s">
        <v>10</v>
      </c>
      <c r="Q141" s="196"/>
      <c r="R141" s="196"/>
      <c r="S141" s="196"/>
      <c r="T141" s="196"/>
      <c r="U141" s="196"/>
      <c r="V141" s="196"/>
      <c r="W141" s="196"/>
      <c r="X141" s="196"/>
      <c r="Y141" s="196"/>
      <c r="Z141" s="196"/>
      <c r="AA141" s="197"/>
      <c r="AB141" s="16" t="s">
        <v>336</v>
      </c>
      <c r="AC141" s="143">
        <v>0</v>
      </c>
      <c r="AD141" s="143">
        <v>0</v>
      </c>
      <c r="AE141" s="144">
        <v>0</v>
      </c>
      <c r="AF141" s="144">
        <v>-81624.740000000005</v>
      </c>
      <c r="AG141" s="143">
        <v>0</v>
      </c>
      <c r="AH141" s="143">
        <v>0</v>
      </c>
      <c r="AI141" s="143">
        <v>0</v>
      </c>
      <c r="AJ141" s="5" t="s">
        <v>1</v>
      </c>
      <c r="AK141" s="32"/>
    </row>
    <row r="142" spans="1:37" ht="44.25" customHeight="1" thickBot="1" x14ac:dyDescent="0.25">
      <c r="A142" s="6"/>
      <c r="B142" s="204" t="s">
        <v>9</v>
      </c>
      <c r="C142" s="204"/>
      <c r="D142" s="204"/>
      <c r="E142" s="204"/>
      <c r="F142" s="204"/>
      <c r="G142" s="204"/>
      <c r="H142" s="205"/>
      <c r="I142" s="34">
        <v>139</v>
      </c>
      <c r="J142" s="28" t="s">
        <v>335</v>
      </c>
      <c r="K142" s="117" t="s">
        <v>7</v>
      </c>
      <c r="L142" s="117" t="s">
        <v>6</v>
      </c>
      <c r="M142" s="117" t="s">
        <v>5</v>
      </c>
      <c r="N142" s="117" t="s">
        <v>4</v>
      </c>
      <c r="O142" s="40" t="s">
        <v>346</v>
      </c>
      <c r="P142" s="42" t="s">
        <v>9</v>
      </c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7"/>
      <c r="AB142" s="16" t="s">
        <v>336</v>
      </c>
      <c r="AC142" s="152"/>
      <c r="AD142" s="152">
        <v>0</v>
      </c>
      <c r="AE142" s="158">
        <v>-3458194.88</v>
      </c>
      <c r="AF142" s="158">
        <v>-259999.2</v>
      </c>
      <c r="AG142" s="152">
        <v>0</v>
      </c>
      <c r="AH142" s="152">
        <v>0</v>
      </c>
      <c r="AI142" s="152">
        <v>0</v>
      </c>
      <c r="AJ142" s="5" t="s">
        <v>1</v>
      </c>
      <c r="AK142" s="32"/>
    </row>
    <row r="143" spans="1:37" ht="409.6" hidden="1" customHeight="1" x14ac:dyDescent="0.2">
      <c r="A143" s="4"/>
      <c r="B143" s="3"/>
      <c r="C143" s="2"/>
      <c r="D143" s="2"/>
      <c r="E143" s="2"/>
      <c r="F143" s="2"/>
      <c r="G143" s="2"/>
      <c r="H143" s="2"/>
      <c r="I143" s="43"/>
      <c r="J143" s="48" t="s">
        <v>8</v>
      </c>
      <c r="K143" s="49" t="s">
        <v>7</v>
      </c>
      <c r="L143" s="49" t="s">
        <v>6</v>
      </c>
      <c r="M143" s="49" t="s">
        <v>5</v>
      </c>
      <c r="N143" s="49" t="s">
        <v>4</v>
      </c>
      <c r="O143" s="50" t="s">
        <v>3</v>
      </c>
      <c r="P143" s="51" t="s">
        <v>2</v>
      </c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3"/>
      <c r="AB143" s="54"/>
      <c r="AC143" s="153">
        <v>290214076.73000002</v>
      </c>
      <c r="AD143" s="153"/>
      <c r="AE143" s="153">
        <v>211910209.38000003</v>
      </c>
      <c r="AF143" s="153"/>
      <c r="AG143" s="162"/>
      <c r="AH143" s="162"/>
      <c r="AI143" s="163"/>
      <c r="AJ143" s="1" t="s">
        <v>1</v>
      </c>
      <c r="AK143" s="32"/>
    </row>
    <row r="144" spans="1:37" ht="15.75" customHeight="1" thickBot="1" x14ac:dyDescent="0.25">
      <c r="A144" s="1"/>
      <c r="B144" s="1"/>
      <c r="C144" s="1"/>
      <c r="D144" s="1"/>
      <c r="E144" s="1"/>
      <c r="F144" s="1"/>
      <c r="G144" s="1"/>
      <c r="H144" s="1"/>
      <c r="I144" s="44"/>
      <c r="J144" s="45"/>
      <c r="K144" s="46"/>
      <c r="L144" s="46"/>
      <c r="M144" s="46"/>
      <c r="N144" s="46"/>
      <c r="O144" s="47" t="s">
        <v>0</v>
      </c>
      <c r="P144" s="88"/>
      <c r="Q144" s="88"/>
      <c r="R144" s="88"/>
      <c r="S144" s="88"/>
      <c r="T144" s="88"/>
      <c r="U144" s="88"/>
      <c r="V144" s="88"/>
      <c r="W144" s="88"/>
      <c r="X144" s="88"/>
      <c r="Y144" s="88"/>
      <c r="Z144" s="88"/>
      <c r="AA144" s="88"/>
      <c r="AB144" s="97"/>
      <c r="AC144" s="154">
        <f t="shared" ref="AC144:AI144" si="46">AC14+AC119</f>
        <v>699647140</v>
      </c>
      <c r="AD144" s="154">
        <f t="shared" si="46"/>
        <v>831053579.73000002</v>
      </c>
      <c r="AE144" s="154">
        <f t="shared" si="46"/>
        <v>448823544.11000001</v>
      </c>
      <c r="AF144" s="154">
        <f t="shared" si="46"/>
        <v>844941658.88999999</v>
      </c>
      <c r="AG144" s="164">
        <f t="shared" si="46"/>
        <v>542728140</v>
      </c>
      <c r="AH144" s="164">
        <f t="shared" si="46"/>
        <v>535311140</v>
      </c>
      <c r="AI144" s="164">
        <f t="shared" si="46"/>
        <v>548387240</v>
      </c>
      <c r="AJ144" s="32"/>
      <c r="AK144" s="32"/>
    </row>
    <row r="145" spans="1:37" ht="1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98"/>
      <c r="AC145" s="155"/>
      <c r="AD145" s="155"/>
      <c r="AE145" s="155"/>
      <c r="AF145" s="155"/>
      <c r="AG145" s="32"/>
      <c r="AH145" s="32"/>
      <c r="AI145" s="131"/>
      <c r="AJ145" s="32"/>
      <c r="AK145" s="32"/>
    </row>
    <row r="146" spans="1:37" ht="54" customHeight="1" x14ac:dyDescent="0.2">
      <c r="A146" s="1"/>
      <c r="B146" s="1"/>
      <c r="C146" s="1"/>
      <c r="D146" s="1"/>
      <c r="E146" s="1"/>
      <c r="F146" s="1"/>
      <c r="G146" s="1"/>
      <c r="H146" s="1"/>
      <c r="I146" s="218" t="s">
        <v>338</v>
      </c>
      <c r="J146" s="218"/>
      <c r="K146" s="218"/>
      <c r="L146" s="218"/>
      <c r="M146" s="218"/>
      <c r="N146" s="218"/>
      <c r="O146" s="218"/>
      <c r="P146" s="218"/>
      <c r="Q146" s="218"/>
      <c r="R146" s="218"/>
      <c r="S146" s="218"/>
      <c r="T146" s="218"/>
      <c r="U146" s="218"/>
      <c r="V146" s="218"/>
      <c r="W146" s="218"/>
      <c r="X146" s="218"/>
      <c r="Y146" s="218"/>
      <c r="Z146" s="218"/>
      <c r="AA146" s="218"/>
      <c r="AB146" s="218"/>
      <c r="AC146" s="218"/>
      <c r="AD146" s="218"/>
      <c r="AE146" s="218"/>
      <c r="AF146" s="218"/>
      <c r="AG146" s="218"/>
      <c r="AH146" s="218"/>
      <c r="AI146" s="218"/>
      <c r="AJ146" s="32"/>
      <c r="AK146" s="32"/>
    </row>
    <row r="147" spans="1:37" ht="99.75" customHeight="1" x14ac:dyDescent="0.2">
      <c r="A147" s="1"/>
      <c r="B147" s="1"/>
      <c r="C147" s="1"/>
      <c r="D147" s="1"/>
      <c r="E147" s="1"/>
      <c r="F147" s="1"/>
      <c r="G147" s="1"/>
      <c r="H147" s="1"/>
      <c r="I147" s="218" t="s">
        <v>352</v>
      </c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9"/>
      <c r="Z147" s="219"/>
      <c r="AA147" s="219"/>
      <c r="AB147" s="219"/>
      <c r="AC147" s="219"/>
      <c r="AD147" s="219"/>
      <c r="AE147" s="219"/>
      <c r="AF147" s="219"/>
      <c r="AG147" s="219"/>
      <c r="AH147" s="219"/>
      <c r="AI147" s="219"/>
      <c r="AJ147" s="32"/>
      <c r="AK147" s="32"/>
    </row>
    <row r="148" spans="1:37" ht="11.2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98"/>
      <c r="AC148" s="155"/>
      <c r="AD148" s="155"/>
      <c r="AE148" s="155"/>
      <c r="AF148" s="155"/>
      <c r="AG148" s="32"/>
      <c r="AH148" s="32"/>
      <c r="AI148" s="131"/>
      <c r="AJ148" s="32"/>
      <c r="AK148" s="32"/>
    </row>
  </sheetData>
  <mergeCells count="197">
    <mergeCell ref="B135:H135"/>
    <mergeCell ref="B114:H114"/>
    <mergeCell ref="Q114:AA114"/>
    <mergeCell ref="B125:H125"/>
    <mergeCell ref="Q125:AA125"/>
    <mergeCell ref="B130:H130"/>
    <mergeCell ref="Q130:AA130"/>
    <mergeCell ref="I147:AI147"/>
    <mergeCell ref="AF12:AF13"/>
    <mergeCell ref="AE12:AE13"/>
    <mergeCell ref="AC12:AC13"/>
    <mergeCell ref="AD12:AD13"/>
    <mergeCell ref="AG12:AI12"/>
    <mergeCell ref="I12:I13"/>
    <mergeCell ref="K12:O12"/>
    <mergeCell ref="Q70:AA70"/>
    <mergeCell ref="AB12:AB13"/>
    <mergeCell ref="J12:J13"/>
    <mergeCell ref="Q84:AA84"/>
    <mergeCell ref="Q88:AA88"/>
    <mergeCell ref="Q135:AA135"/>
    <mergeCell ref="Q68:AA68"/>
    <mergeCell ref="I146:AI146"/>
    <mergeCell ref="Q134:AA134"/>
    <mergeCell ref="E113:H113"/>
    <mergeCell ref="Q113:AA113"/>
    <mergeCell ref="F100:H100"/>
    <mergeCell ref="Q100:AA100"/>
    <mergeCell ref="D120:H120"/>
    <mergeCell ref="Q120:AA120"/>
    <mergeCell ref="C119:H119"/>
    <mergeCell ref="Q119:AA119"/>
    <mergeCell ref="D102:H102"/>
    <mergeCell ref="Q102:AA102"/>
    <mergeCell ref="I2:AJ9"/>
    <mergeCell ref="I10:AI11"/>
    <mergeCell ref="F66:H66"/>
    <mergeCell ref="Q66:AA66"/>
    <mergeCell ref="F68:H68"/>
    <mergeCell ref="F32:H32"/>
    <mergeCell ref="Q32:AA32"/>
    <mergeCell ref="F36:H36"/>
    <mergeCell ref="Q36:AA36"/>
    <mergeCell ref="F37:H37"/>
    <mergeCell ref="Q37:AA37"/>
    <mergeCell ref="F44:H44"/>
    <mergeCell ref="Q44:AA44"/>
    <mergeCell ref="D42:H42"/>
    <mergeCell ref="Q42:AA42"/>
    <mergeCell ref="D50:H50"/>
    <mergeCell ref="Q50:AA50"/>
    <mergeCell ref="F62:H62"/>
    <mergeCell ref="Q62:AA62"/>
    <mergeCell ref="G63:H63"/>
    <mergeCell ref="Q63:AA63"/>
    <mergeCell ref="E55:H55"/>
    <mergeCell ref="Q55:AA55"/>
    <mergeCell ref="E57:H57"/>
    <mergeCell ref="B142:H142"/>
    <mergeCell ref="Q142:AA142"/>
    <mergeCell ref="F70:H70"/>
    <mergeCell ref="E103:H103"/>
    <mergeCell ref="Q103:AA103"/>
    <mergeCell ref="D140:H140"/>
    <mergeCell ref="Q140:AA140"/>
    <mergeCell ref="F124:H124"/>
    <mergeCell ref="Q124:AA124"/>
    <mergeCell ref="B132:H132"/>
    <mergeCell ref="Q132:AA132"/>
    <mergeCell ref="B134:H134"/>
    <mergeCell ref="B98:H98"/>
    <mergeCell ref="Q98:AA98"/>
    <mergeCell ref="B101:H101"/>
    <mergeCell ref="Q101:AA101"/>
    <mergeCell ref="F94:H94"/>
    <mergeCell ref="Q94:AA94"/>
    <mergeCell ref="F97:H97"/>
    <mergeCell ref="Q97:AA97"/>
    <mergeCell ref="B90:H90"/>
    <mergeCell ref="Q90:AA90"/>
    <mergeCell ref="B141:H141"/>
    <mergeCell ref="Q141:AA141"/>
    <mergeCell ref="B95:H95"/>
    <mergeCell ref="Q95:AA95"/>
    <mergeCell ref="B71:H71"/>
    <mergeCell ref="Q71:AA71"/>
    <mergeCell ref="B81:H81"/>
    <mergeCell ref="Q81:AA81"/>
    <mergeCell ref="B83:H83"/>
    <mergeCell ref="Q83:AA83"/>
    <mergeCell ref="E86:H86"/>
    <mergeCell ref="Q86:AA86"/>
    <mergeCell ref="F78:H78"/>
    <mergeCell ref="Q78:AA78"/>
    <mergeCell ref="B75:H75"/>
    <mergeCell ref="Q75:AA75"/>
    <mergeCell ref="F89:H89"/>
    <mergeCell ref="Q89:AA89"/>
    <mergeCell ref="B79:H79"/>
    <mergeCell ref="Q79:AA79"/>
    <mergeCell ref="D76:H76"/>
    <mergeCell ref="Q76:AA76"/>
    <mergeCell ref="E65:H65"/>
    <mergeCell ref="Q65:AA65"/>
    <mergeCell ref="E73:H73"/>
    <mergeCell ref="Q73:AA73"/>
    <mergeCell ref="F74:H74"/>
    <mergeCell ref="Q74:AA74"/>
    <mergeCell ref="E45:H45"/>
    <mergeCell ref="Q45:AA45"/>
    <mergeCell ref="E61:H61"/>
    <mergeCell ref="Q61:AA61"/>
    <mergeCell ref="F56:H56"/>
    <mergeCell ref="Q56:AA56"/>
    <mergeCell ref="F59:H59"/>
    <mergeCell ref="Q59:AA59"/>
    <mergeCell ref="D60:H60"/>
    <mergeCell ref="Q60:AA60"/>
    <mergeCell ref="F52:H52"/>
    <mergeCell ref="Q52:AA52"/>
    <mergeCell ref="F53:H53"/>
    <mergeCell ref="Q53:AA53"/>
    <mergeCell ref="F48:H48"/>
    <mergeCell ref="Q48:AA48"/>
    <mergeCell ref="Q57:AA57"/>
    <mergeCell ref="E43:H43"/>
    <mergeCell ref="Q43:AA43"/>
    <mergeCell ref="F17:H17"/>
    <mergeCell ref="Q17:AA17"/>
    <mergeCell ref="F18:H18"/>
    <mergeCell ref="Q18:AA18"/>
    <mergeCell ref="F19:H19"/>
    <mergeCell ref="Q19:AA19"/>
    <mergeCell ref="F33:H33"/>
    <mergeCell ref="Q33:AA33"/>
    <mergeCell ref="B27:H27"/>
    <mergeCell ref="Q27:AA27"/>
    <mergeCell ref="B28:H28"/>
    <mergeCell ref="Q28:AA28"/>
    <mergeCell ref="E38:H38"/>
    <mergeCell ref="Q38:AA38"/>
    <mergeCell ref="F34:H34"/>
    <mergeCell ref="Q34:AA34"/>
    <mergeCell ref="B26:H26"/>
    <mergeCell ref="Q26:AA26"/>
    <mergeCell ref="F20:H20"/>
    <mergeCell ref="Q20:AA20"/>
    <mergeCell ref="B29:H29"/>
    <mergeCell ref="Q29:AA29"/>
    <mergeCell ref="E96:H96"/>
    <mergeCell ref="Q96:AA96"/>
    <mergeCell ref="E99:H99"/>
    <mergeCell ref="Q99:AA99"/>
    <mergeCell ref="D112:H112"/>
    <mergeCell ref="Q112:AA112"/>
    <mergeCell ref="D64:H64"/>
    <mergeCell ref="Q64:AA64"/>
    <mergeCell ref="B67:H67"/>
    <mergeCell ref="Q67:AA67"/>
    <mergeCell ref="E93:H93"/>
    <mergeCell ref="Q93:AA93"/>
    <mergeCell ref="F80:H80"/>
    <mergeCell ref="Q80:AA80"/>
    <mergeCell ref="F82:H82"/>
    <mergeCell ref="Q82:AA82"/>
    <mergeCell ref="D85:H85"/>
    <mergeCell ref="Q85:AA85"/>
    <mergeCell ref="D92:H92"/>
    <mergeCell ref="Q92:AA92"/>
    <mergeCell ref="E77:H77"/>
    <mergeCell ref="Q77:AA77"/>
    <mergeCell ref="B69:H69"/>
    <mergeCell ref="Q69:AA69"/>
    <mergeCell ref="C14:H14"/>
    <mergeCell ref="Q14:AA14"/>
    <mergeCell ref="D15:H15"/>
    <mergeCell ref="Q15:AA15"/>
    <mergeCell ref="D24:H24"/>
    <mergeCell ref="Q24:AA24"/>
    <mergeCell ref="D30:H30"/>
    <mergeCell ref="Q30:AA30"/>
    <mergeCell ref="D54:H54"/>
    <mergeCell ref="Q54:AA54"/>
    <mergeCell ref="E51:H51"/>
    <mergeCell ref="Q51:AA51"/>
    <mergeCell ref="F46:H46"/>
    <mergeCell ref="Q46:AA46"/>
    <mergeCell ref="F39:H39"/>
    <mergeCell ref="Q39:AA39"/>
    <mergeCell ref="E16:H16"/>
    <mergeCell ref="Q16:AA16"/>
    <mergeCell ref="E25:H25"/>
    <mergeCell ref="Q25:AA25"/>
    <mergeCell ref="E31:H31"/>
    <mergeCell ref="Q31:AA31"/>
    <mergeCell ref="E35:H35"/>
    <mergeCell ref="Q35:AA35"/>
  </mergeCells>
  <phoneticPr fontId="21" type="noConversion"/>
  <pageMargins left="0.39370078740157499" right="0.196850393700787" top="0.39370078740157499" bottom="0.196850393700787" header="0.196850393700787" footer="0.196850393700787"/>
  <pageSetup paperSize="9" scale="83" fitToHeight="0" orientation="landscape" r:id="rId1"/>
  <headerFooter alignWithMargins="0">
    <oddHeader>&amp;CСтраница &amp;P из &amp;N</oddHeader>
  </headerFooter>
  <rowBreaks count="1" manualBreakCount="1">
    <brk id="118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 доходов_4</vt:lpstr>
      <vt:lpstr>'План доходов_4'!Заголовки_для_печати</vt:lpstr>
      <vt:lpstr>'План доходов_4'!Область_печати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DOHOD</cp:lastModifiedBy>
  <cp:lastPrinted>2022-11-02T02:20:04Z</cp:lastPrinted>
  <dcterms:created xsi:type="dcterms:W3CDTF">2017-10-13T09:07:05Z</dcterms:created>
  <dcterms:modified xsi:type="dcterms:W3CDTF">2023-10-28T11:39:31Z</dcterms:modified>
</cp:coreProperties>
</file>